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-BU02\Desktop\"/>
    </mc:Choice>
  </mc:AlternateContent>
  <bookViews>
    <workbookView xWindow="0" yWindow="0" windowWidth="19200" windowHeight="10455"/>
  </bookViews>
  <sheets>
    <sheet name="계속비사업조서" sheetId="3" r:id="rId1"/>
  </sheets>
  <definedNames>
    <definedName name="_xlnm.Print_Area" localSheetId="0">계속비사업조서!$A$1:$P$61</definedName>
    <definedName name="_xlnm.Print_Titles" localSheetId="0">계속비사업조서!$1:$5</definedName>
  </definedNames>
  <calcPr calcId="152511"/>
</workbook>
</file>

<file path=xl/calcChain.xml><?xml version="1.0" encoding="utf-8"?>
<calcChain xmlns="http://schemas.openxmlformats.org/spreadsheetml/2006/main">
  <c r="L61" i="3" l="1"/>
  <c r="H61" i="3"/>
  <c r="L60" i="3"/>
  <c r="H60" i="3"/>
  <c r="L59" i="3"/>
  <c r="L58" i="3" s="1"/>
  <c r="O58" i="3"/>
  <c r="N58" i="3"/>
  <c r="M58" i="3"/>
  <c r="K58" i="3"/>
  <c r="J58" i="3"/>
  <c r="H58" i="3"/>
  <c r="G58" i="3"/>
  <c r="F58" i="3"/>
  <c r="E58" i="3"/>
  <c r="L57" i="3"/>
  <c r="H57" i="3"/>
  <c r="L56" i="3"/>
  <c r="L54" i="3" s="1"/>
  <c r="H56" i="3"/>
  <c r="L55" i="3"/>
  <c r="H55" i="3"/>
  <c r="O54" i="3"/>
  <c r="N54" i="3"/>
  <c r="M54" i="3"/>
  <c r="K54" i="3"/>
  <c r="J54" i="3"/>
  <c r="I54" i="3"/>
  <c r="H54" i="3"/>
  <c r="G54" i="3"/>
  <c r="F54" i="3"/>
  <c r="E54" i="3"/>
  <c r="O53" i="3" l="1"/>
  <c r="N53" i="3"/>
  <c r="M53" i="3"/>
  <c r="K53" i="3"/>
  <c r="J53" i="3"/>
  <c r="I53" i="3"/>
  <c r="G53" i="3"/>
  <c r="F53" i="3"/>
  <c r="E53" i="3"/>
  <c r="O52" i="3"/>
  <c r="N52" i="3"/>
  <c r="M52" i="3"/>
  <c r="K52" i="3"/>
  <c r="J52" i="3"/>
  <c r="I52" i="3"/>
  <c r="G52" i="3"/>
  <c r="F52" i="3"/>
  <c r="E52" i="3"/>
  <c r="O51" i="3"/>
  <c r="N51" i="3"/>
  <c r="N50" i="3" s="1"/>
  <c r="M51" i="3"/>
  <c r="M50" i="3" s="1"/>
  <c r="L51" i="3"/>
  <c r="K51" i="3"/>
  <c r="K50" i="3" s="1"/>
  <c r="J51" i="3"/>
  <c r="I51" i="3"/>
  <c r="G51" i="3"/>
  <c r="G50" i="3" s="1"/>
  <c r="F51" i="3"/>
  <c r="F50" i="3" s="1"/>
  <c r="E51" i="3"/>
  <c r="E50" i="3" s="1"/>
  <c r="O50" i="3"/>
  <c r="J50" i="3"/>
  <c r="I50" i="3"/>
  <c r="L49" i="3"/>
  <c r="L53" i="3" s="1"/>
  <c r="H49" i="3"/>
  <c r="H53" i="3" s="1"/>
  <c r="L48" i="3"/>
  <c r="H48" i="3"/>
  <c r="L47" i="3"/>
  <c r="L46" i="3" s="1"/>
  <c r="H47" i="3"/>
  <c r="H51" i="3" s="1"/>
  <c r="O46" i="3"/>
  <c r="N46" i="3"/>
  <c r="M46" i="3"/>
  <c r="K46" i="3"/>
  <c r="J46" i="3"/>
  <c r="I46" i="3"/>
  <c r="H46" i="3"/>
  <c r="G46" i="3"/>
  <c r="F46" i="3"/>
  <c r="E46" i="3"/>
  <c r="H45" i="3"/>
  <c r="L44" i="3"/>
  <c r="L42" i="3" s="1"/>
  <c r="H44" i="3"/>
  <c r="H52" i="3" s="1"/>
  <c r="L43" i="3"/>
  <c r="H43" i="3"/>
  <c r="O42" i="3"/>
  <c r="N42" i="3"/>
  <c r="M42" i="3"/>
  <c r="K42" i="3"/>
  <c r="J42" i="3"/>
  <c r="I42" i="3"/>
  <c r="G42" i="3"/>
  <c r="F42" i="3"/>
  <c r="E42" i="3"/>
  <c r="L50" i="3" l="1"/>
  <c r="H50" i="3"/>
  <c r="L52" i="3"/>
  <c r="H42" i="3"/>
  <c r="O41" i="3" l="1"/>
  <c r="N41" i="3"/>
  <c r="M41" i="3"/>
  <c r="K41" i="3"/>
  <c r="J41" i="3"/>
  <c r="I41" i="3"/>
  <c r="G41" i="3"/>
  <c r="F41" i="3"/>
  <c r="E41" i="3"/>
  <c r="O40" i="3"/>
  <c r="N40" i="3"/>
  <c r="M40" i="3"/>
  <c r="M38" i="3" s="1"/>
  <c r="K40" i="3"/>
  <c r="J40" i="3"/>
  <c r="I40" i="3"/>
  <c r="H40" i="3"/>
  <c r="G40" i="3"/>
  <c r="F40" i="3"/>
  <c r="E40" i="3"/>
  <c r="O39" i="3"/>
  <c r="O38" i="3" s="1"/>
  <c r="N39" i="3"/>
  <c r="M39" i="3"/>
  <c r="K39" i="3"/>
  <c r="J39" i="3"/>
  <c r="I39" i="3"/>
  <c r="I38" i="3" s="1"/>
  <c r="G39" i="3"/>
  <c r="F39" i="3"/>
  <c r="F38" i="3" s="1"/>
  <c r="E39" i="3"/>
  <c r="N38" i="3"/>
  <c r="K38" i="3"/>
  <c r="G38" i="3"/>
  <c r="E38" i="3"/>
  <c r="L37" i="3"/>
  <c r="H37" i="3"/>
  <c r="L36" i="3"/>
  <c r="L40" i="3" s="1"/>
  <c r="L35" i="3"/>
  <c r="L39" i="3" s="1"/>
  <c r="H35" i="3"/>
  <c r="H34" i="3" s="1"/>
  <c r="O34" i="3"/>
  <c r="N34" i="3"/>
  <c r="M34" i="3"/>
  <c r="L34" i="3"/>
  <c r="K34" i="3"/>
  <c r="J34" i="3"/>
  <c r="I34" i="3"/>
  <c r="G34" i="3"/>
  <c r="F34" i="3"/>
  <c r="E34" i="3"/>
  <c r="L33" i="3"/>
  <c r="L41" i="3" s="1"/>
  <c r="H33" i="3"/>
  <c r="H41" i="3" s="1"/>
  <c r="L32" i="3"/>
  <c r="L31" i="3"/>
  <c r="L30" i="3" s="1"/>
  <c r="H31" i="3"/>
  <c r="H30" i="3" s="1"/>
  <c r="O30" i="3"/>
  <c r="N30" i="3"/>
  <c r="M30" i="3"/>
  <c r="K30" i="3"/>
  <c r="I30" i="3"/>
  <c r="G30" i="3"/>
  <c r="F30" i="3"/>
  <c r="E30" i="3"/>
  <c r="J38" i="3" l="1"/>
  <c r="L38" i="3"/>
  <c r="H39" i="3"/>
  <c r="H38" i="3" s="1"/>
  <c r="O29" i="3" l="1"/>
  <c r="N29" i="3"/>
  <c r="M29" i="3"/>
  <c r="G29" i="3"/>
  <c r="F29" i="3"/>
  <c r="E29" i="3"/>
  <c r="O28" i="3"/>
  <c r="N28" i="3"/>
  <c r="M28" i="3"/>
  <c r="F28" i="3"/>
  <c r="E28" i="3"/>
  <c r="O27" i="3"/>
  <c r="O26" i="3" s="1"/>
  <c r="N27" i="3"/>
  <c r="M27" i="3"/>
  <c r="M26" i="3" s="1"/>
  <c r="F27" i="3"/>
  <c r="F26" i="3" s="1"/>
  <c r="E27" i="3"/>
  <c r="E26" i="3" s="1"/>
  <c r="N26" i="3"/>
  <c r="K25" i="3"/>
  <c r="L25" i="3" s="1"/>
  <c r="J25" i="3"/>
  <c r="J29" i="3" s="1"/>
  <c r="I25" i="3"/>
  <c r="G25" i="3"/>
  <c r="H25" i="3" s="1"/>
  <c r="H29" i="3" s="1"/>
  <c r="K24" i="3"/>
  <c r="L24" i="3" s="1"/>
  <c r="J24" i="3"/>
  <c r="J28" i="3" s="1"/>
  <c r="I24" i="3"/>
  <c r="I28" i="3" s="1"/>
  <c r="G24" i="3"/>
  <c r="H24" i="3" s="1"/>
  <c r="H28" i="3" s="1"/>
  <c r="K23" i="3"/>
  <c r="K27" i="3" s="1"/>
  <c r="J23" i="3"/>
  <c r="J27" i="3" s="1"/>
  <c r="I23" i="3"/>
  <c r="G23" i="3"/>
  <c r="G27" i="3" s="1"/>
  <c r="O22" i="3"/>
  <c r="N22" i="3"/>
  <c r="M22" i="3"/>
  <c r="L22" i="3"/>
  <c r="F22" i="3"/>
  <c r="E22" i="3"/>
  <c r="K21" i="3"/>
  <c r="L21" i="3" s="1"/>
  <c r="J21" i="3"/>
  <c r="I21" i="3"/>
  <c r="I29" i="3" s="1"/>
  <c r="H21" i="3"/>
  <c r="K20" i="3"/>
  <c r="L20" i="3" s="1"/>
  <c r="J20" i="3"/>
  <c r="I20" i="3"/>
  <c r="H20" i="3"/>
  <c r="K19" i="3"/>
  <c r="J19" i="3"/>
  <c r="I19" i="3"/>
  <c r="L19" i="3" s="1"/>
  <c r="H19" i="3"/>
  <c r="M18" i="3"/>
  <c r="L18" i="3"/>
  <c r="G18" i="3"/>
  <c r="F18" i="3"/>
  <c r="H18" i="3" s="1"/>
  <c r="E18" i="3"/>
  <c r="J26" i="3" l="1"/>
  <c r="I27" i="3"/>
  <c r="K28" i="3"/>
  <c r="K26" i="3" s="1"/>
  <c r="L23" i="3"/>
  <c r="G28" i="3"/>
  <c r="G26" i="3" s="1"/>
  <c r="H23" i="3"/>
  <c r="K29" i="3"/>
  <c r="L29" i="3" s="1"/>
  <c r="L28" i="3" l="1"/>
  <c r="H27" i="3"/>
  <c r="H26" i="3" s="1"/>
  <c r="H22" i="3"/>
  <c r="I26" i="3"/>
  <c r="L26" i="3" s="1"/>
  <c r="L27" i="3"/>
  <c r="N11" i="3" l="1"/>
  <c r="O11" i="3"/>
  <c r="N12" i="3"/>
  <c r="O12" i="3"/>
  <c r="N13" i="3"/>
  <c r="O13" i="3"/>
  <c r="M13" i="3"/>
  <c r="M12" i="3"/>
  <c r="M11" i="3"/>
  <c r="K13" i="3"/>
  <c r="K12" i="3"/>
  <c r="K11" i="3"/>
  <c r="J13" i="3"/>
  <c r="J12" i="3"/>
  <c r="J11" i="3"/>
  <c r="I13" i="3"/>
  <c r="I12" i="3"/>
  <c r="I11" i="3"/>
  <c r="G13" i="3"/>
  <c r="G12" i="3"/>
  <c r="G11" i="3"/>
  <c r="F13" i="3"/>
  <c r="F12" i="3"/>
  <c r="F11" i="3"/>
  <c r="N9" i="3"/>
  <c r="N8" i="3"/>
  <c r="N7" i="3"/>
  <c r="M9" i="3"/>
  <c r="M8" i="3"/>
  <c r="M7" i="3"/>
  <c r="K9" i="3"/>
  <c r="K8" i="3"/>
  <c r="K7" i="3"/>
  <c r="J9" i="3"/>
  <c r="J8" i="3"/>
  <c r="J7" i="3"/>
  <c r="I9" i="3"/>
  <c r="I8" i="3"/>
  <c r="I7" i="3"/>
  <c r="H6" i="3"/>
  <c r="F7" i="3"/>
  <c r="F8" i="3"/>
  <c r="F9" i="3"/>
  <c r="E13" i="3"/>
  <c r="E12" i="3"/>
  <c r="E11" i="3"/>
  <c r="E9" i="3"/>
  <c r="E8" i="3"/>
  <c r="E7" i="3"/>
  <c r="O17" i="3" l="1"/>
  <c r="N17" i="3"/>
  <c r="M17" i="3"/>
  <c r="K17" i="3"/>
  <c r="J17" i="3"/>
  <c r="I17" i="3"/>
  <c r="F17" i="3"/>
  <c r="E17" i="3"/>
  <c r="O16" i="3"/>
  <c r="N16" i="3"/>
  <c r="M16" i="3"/>
  <c r="K16" i="3"/>
  <c r="J16" i="3"/>
  <c r="I16" i="3"/>
  <c r="F16" i="3"/>
  <c r="E16" i="3"/>
  <c r="O15" i="3"/>
  <c r="N15" i="3"/>
  <c r="M15" i="3"/>
  <c r="K15" i="3"/>
  <c r="J15" i="3"/>
  <c r="I15" i="3"/>
  <c r="F15" i="3"/>
  <c r="E15" i="3"/>
  <c r="L13" i="3"/>
  <c r="H13" i="3"/>
  <c r="L12" i="3"/>
  <c r="H12" i="3"/>
  <c r="L11" i="3"/>
  <c r="H11" i="3"/>
  <c r="L9" i="3"/>
  <c r="L8" i="3"/>
  <c r="L7" i="3"/>
  <c r="J14" i="3" l="1"/>
  <c r="L16" i="3"/>
  <c r="I14" i="3"/>
  <c r="L6" i="3"/>
  <c r="F14" i="3"/>
  <c r="H10" i="3"/>
  <c r="L17" i="3"/>
  <c r="K14" i="3"/>
  <c r="N14" i="3"/>
  <c r="E14" i="3"/>
  <c r="M14" i="3"/>
  <c r="L15" i="3"/>
  <c r="O14" i="3"/>
  <c r="L14" i="3" l="1"/>
  <c r="G9" i="3" l="1"/>
  <c r="G17" i="3" s="1"/>
  <c r="G15" i="3"/>
  <c r="G7" i="3"/>
  <c r="G8" i="3"/>
  <c r="G16" i="3" s="1"/>
  <c r="G14" i="3" l="1"/>
  <c r="H9" i="3"/>
  <c r="H17" i="3" s="1"/>
  <c r="H7" i="3"/>
  <c r="H15" i="3" s="1"/>
  <c r="H8" i="3"/>
  <c r="H16" i="3" s="1"/>
  <c r="H14" i="3" l="1"/>
</calcChain>
</file>

<file path=xl/sharedStrings.xml><?xml version="1.0" encoding="utf-8"?>
<sst xmlns="http://schemas.openxmlformats.org/spreadsheetml/2006/main" count="137" uniqueCount="98">
  <si>
    <t>비고</t>
    <phoneticPr fontId="2" type="noConversion"/>
  </si>
  <si>
    <t>지출액</t>
    <phoneticPr fontId="2" type="noConversion"/>
  </si>
  <si>
    <t>예산액
(이월+당해)</t>
    <phoneticPr fontId="2" type="noConversion"/>
  </si>
  <si>
    <t>원  인
행위액</t>
    <phoneticPr fontId="2" type="noConversion"/>
  </si>
  <si>
    <t>계</t>
    <phoneticPr fontId="2" type="noConversion"/>
  </si>
  <si>
    <t>국비</t>
    <phoneticPr fontId="2" type="noConversion"/>
  </si>
  <si>
    <t>도비</t>
    <phoneticPr fontId="2" type="noConversion"/>
  </si>
  <si>
    <t>군비</t>
    <phoneticPr fontId="2" type="noConversion"/>
  </si>
  <si>
    <t>계 속 비 사 업 조 서</t>
    <phoneticPr fontId="2" type="noConversion"/>
  </si>
  <si>
    <t>회계 : 일반회계</t>
    <phoneticPr fontId="2" type="noConversion"/>
  </si>
  <si>
    <t>(단위:천원)</t>
    <phoneticPr fontId="2" type="noConversion"/>
  </si>
  <si>
    <t>실과,정책,
단위,세부
사업명</t>
    <phoneticPr fontId="2" type="noConversion"/>
  </si>
  <si>
    <t>구분</t>
    <phoneticPr fontId="2" type="noConversion"/>
  </si>
  <si>
    <t>사업개요</t>
    <phoneticPr fontId="2" type="noConversion"/>
  </si>
  <si>
    <t>재원별</t>
    <phoneticPr fontId="2" type="noConversion"/>
  </si>
  <si>
    <t>총사업비</t>
    <phoneticPr fontId="2" type="noConversion"/>
  </si>
  <si>
    <t>지출
잔액</t>
    <phoneticPr fontId="2" type="noConversion"/>
  </si>
  <si>
    <t>증감</t>
    <phoneticPr fontId="2" type="noConversion"/>
  </si>
  <si>
    <t>국비</t>
    <phoneticPr fontId="2" type="noConversion"/>
  </si>
  <si>
    <t>도비</t>
    <phoneticPr fontId="2" type="noConversion"/>
  </si>
  <si>
    <t>군비</t>
    <phoneticPr fontId="2" type="noConversion"/>
  </si>
  <si>
    <t>계</t>
    <phoneticPr fontId="2" type="noConversion"/>
  </si>
  <si>
    <t>기존</t>
    <phoneticPr fontId="2" type="noConversion"/>
  </si>
  <si>
    <t>변경</t>
    <phoneticPr fontId="2" type="noConversion"/>
  </si>
  <si>
    <t>2022년</t>
    <phoneticPr fontId="2" type="noConversion"/>
  </si>
  <si>
    <t>2021까지</t>
    <phoneticPr fontId="2" type="noConversion"/>
  </si>
  <si>
    <t>2023연도
예산액</t>
    <phoneticPr fontId="2" type="noConversion"/>
  </si>
  <si>
    <t>2024년
예산액</t>
    <phoneticPr fontId="2" type="noConversion"/>
  </si>
  <si>
    <t>2025이후
예산액</t>
    <phoneticPr fontId="2" type="noConversion"/>
  </si>
  <si>
    <t>○ 위      치 : 북면 영월로 1339-43 환경시설관리사업소</t>
    <phoneticPr fontId="2" type="noConversion"/>
  </si>
  <si>
    <t>○ 사업내용 : 소각시설 설치(25톤/일)</t>
    <phoneticPr fontId="2" type="noConversion"/>
  </si>
  <si>
    <t>○ 총사업비 : 17,749백만원</t>
    <phoneticPr fontId="2" type="noConversion"/>
  </si>
  <si>
    <t>○ 사업기간 : 2020년~2024년</t>
    <phoneticPr fontId="2" type="noConversion"/>
  </si>
  <si>
    <t>○ 총사업비 : 19,684백만원</t>
    <phoneticPr fontId="2" type="noConversion"/>
  </si>
  <si>
    <t>○ 사업기간 : 2020년~2025년</t>
    <phoneticPr fontId="2" type="noConversion"/>
  </si>
  <si>
    <t>환경위생과,                                  효율적인 폐기물처리,                      폐기물처리시설 효율적 운영, 폐기물 처리시설                             (생활폐기물 소각시설)</t>
    <phoneticPr fontId="2" type="noConversion"/>
  </si>
  <si>
    <t>기존</t>
    <phoneticPr fontId="2" type="noConversion"/>
  </si>
  <si>
    <t>○ 사업내용 : 생활자원회수센터 설치(10톤/일)</t>
    <phoneticPr fontId="2" type="noConversion"/>
  </si>
  <si>
    <t>국비</t>
    <phoneticPr fontId="2" type="noConversion"/>
  </si>
  <si>
    <t>○ 총사업비 : 5,822백만원</t>
    <phoneticPr fontId="2" type="noConversion"/>
  </si>
  <si>
    <t>도비</t>
    <phoneticPr fontId="2" type="noConversion"/>
  </si>
  <si>
    <t>○ 사업기간 : 2020년~2023년</t>
    <phoneticPr fontId="2" type="noConversion"/>
  </si>
  <si>
    <t>군비</t>
    <phoneticPr fontId="2" type="noConversion"/>
  </si>
  <si>
    <t>사업개요 변동사항 없음</t>
    <phoneticPr fontId="2" type="noConversion"/>
  </si>
  <si>
    <t>계</t>
    <phoneticPr fontId="2" type="noConversion"/>
  </si>
  <si>
    <t>변경</t>
    <phoneticPr fontId="2" type="noConversion"/>
  </si>
  <si>
    <t>도비</t>
    <phoneticPr fontId="2" type="noConversion"/>
  </si>
  <si>
    <t>증감</t>
    <phoneticPr fontId="2" type="noConversion"/>
  </si>
  <si>
    <t>도비</t>
    <phoneticPr fontId="2" type="noConversion"/>
  </si>
  <si>
    <t>환경위생과
효율적폐기물처리
폐기물처리시설 효율적 운영,
폐기물 처리시설                             (생활자원 회수센터)</t>
    <phoneticPr fontId="2" type="noConversion"/>
  </si>
  <si>
    <t>안전건설과
교통망 확충 군도정비
군도9호 선형개량공사
(분덕재터널)</t>
    <phoneticPr fontId="2" type="noConversion"/>
  </si>
  <si>
    <t>○ 위     치 : 영월읍 영흥리 ~ 북면 마차리</t>
    <phoneticPr fontId="2" type="noConversion"/>
  </si>
  <si>
    <t>기존</t>
    <phoneticPr fontId="2" type="noConversion"/>
  </si>
  <si>
    <t>○ 사업내용 : 도로선형개량 L=1.98km(터널 0.99km)</t>
    <phoneticPr fontId="2" type="noConversion"/>
  </si>
  <si>
    <t>국비</t>
    <phoneticPr fontId="2" type="noConversion"/>
  </si>
  <si>
    <t>○ 총사업비 : 40,622백만원</t>
    <phoneticPr fontId="2" type="noConversion"/>
  </si>
  <si>
    <t>○ 사업기간 : 2014년 ~ 2024년</t>
    <phoneticPr fontId="2" type="noConversion"/>
  </si>
  <si>
    <t>군비</t>
    <phoneticPr fontId="2" type="noConversion"/>
  </si>
  <si>
    <t>○ 변경 해당 없음</t>
    <phoneticPr fontId="2" type="noConversion"/>
  </si>
  <si>
    <t>변경</t>
    <phoneticPr fontId="2" type="noConversion"/>
  </si>
  <si>
    <t>도비</t>
    <phoneticPr fontId="2" type="noConversion"/>
  </si>
  <si>
    <t>계</t>
    <phoneticPr fontId="2" type="noConversion"/>
  </si>
  <si>
    <t>도시과
쾌적한 정주 환경 조성,
주택행정,
영월덕포 행복주택 건립사업</t>
    <phoneticPr fontId="2" type="noConversion"/>
  </si>
  <si>
    <t>○ 위     치 :  영월읍 덕포리 815번지 일원</t>
    <phoneticPr fontId="2" type="noConversion"/>
  </si>
  <si>
    <t>계</t>
    <phoneticPr fontId="2" type="noConversion"/>
  </si>
  <si>
    <t>○ 사업내용 :  통합공공임대주택 100호 및
                 근린생활시설(상가) 1식</t>
    <phoneticPr fontId="2" type="noConversion"/>
  </si>
  <si>
    <t>○ 총사업비 : 18,800,000천원</t>
    <phoneticPr fontId="2" type="noConversion"/>
  </si>
  <si>
    <t>도비</t>
    <phoneticPr fontId="2" type="noConversion"/>
  </si>
  <si>
    <t>○ 사업기간 : 2021~2024년(4년간)</t>
    <phoneticPr fontId="2" type="noConversion"/>
  </si>
  <si>
    <t>변경</t>
    <phoneticPr fontId="2" type="noConversion"/>
  </si>
  <si>
    <t>○ 사업내용 :  통합공공임대주택 102호 및
                 근린생활시설 1식</t>
    <phoneticPr fontId="2" type="noConversion"/>
  </si>
  <si>
    <t>○ 총사업비 : 29,800,000천원</t>
    <phoneticPr fontId="2" type="noConversion"/>
  </si>
  <si>
    <t>○ 사업기간 : 2021~2024년(4년간)</t>
    <phoneticPr fontId="2" type="noConversion"/>
  </si>
  <si>
    <t>군비</t>
    <phoneticPr fontId="2" type="noConversion"/>
  </si>
  <si>
    <t>사업내용</t>
    <phoneticPr fontId="2" type="noConversion"/>
  </si>
  <si>
    <t>계</t>
    <phoneticPr fontId="2" type="noConversion"/>
  </si>
  <si>
    <t>증감</t>
    <phoneticPr fontId="2" type="noConversion"/>
  </si>
  <si>
    <t>콩합공공임대주택 100호 → 102호(증 2)</t>
    <phoneticPr fontId="2" type="noConversion"/>
  </si>
  <si>
    <t>국비</t>
    <phoneticPr fontId="2" type="noConversion"/>
  </si>
  <si>
    <t>※ 전용면적 46㎡(100호) → 39㎡(34호),49㎡(68호)</t>
    <phoneticPr fontId="2" type="noConversion"/>
  </si>
  <si>
    <t>도비</t>
    <phoneticPr fontId="2" type="noConversion"/>
  </si>
  <si>
    <t>○ 위     치 : 9개 읍·면</t>
    <phoneticPr fontId="2" type="noConversion"/>
  </si>
  <si>
    <t>계</t>
    <phoneticPr fontId="2" type="noConversion"/>
  </si>
  <si>
    <t>○ 사업내용 : 장류 인프라 구축</t>
    <phoneticPr fontId="2" type="noConversion"/>
  </si>
  <si>
    <t>○ 총사업비 : 7,000,000천원</t>
    <phoneticPr fontId="2" type="noConversion"/>
  </si>
  <si>
    <t>도비</t>
    <phoneticPr fontId="2" type="noConversion"/>
  </si>
  <si>
    <t>○ 사업기간 : 2021년~2024년(4년간)</t>
    <phoneticPr fontId="2" type="noConversion"/>
  </si>
  <si>
    <t>군비</t>
    <phoneticPr fontId="2" type="noConversion"/>
  </si>
  <si>
    <r>
      <t xml:space="preserve">농업축산과
농촌발전기반구축
농촌지역개발
</t>
    </r>
    <r>
      <rPr>
        <b/>
        <sz val="10"/>
        <color theme="1"/>
        <rFont val="맑은 고딕"/>
        <family val="3"/>
        <charset val="129"/>
        <scheme val="minor"/>
      </rPr>
      <t>영월군 지역역량강화사업</t>
    </r>
    <phoneticPr fontId="2" type="noConversion"/>
  </si>
  <si>
    <t>기존</t>
    <phoneticPr fontId="2" type="noConversion"/>
  </si>
  <si>
    <t>○ 위     치 : 서부생활권(한반도면, 주천면, 무릉도원면)</t>
    <phoneticPr fontId="2" type="noConversion"/>
  </si>
  <si>
    <t>○ 사업내용 : 농촌협약(농촌 서부생활권 활성화)</t>
    <phoneticPr fontId="2" type="noConversion"/>
  </si>
  <si>
    <t>○ 총사업비 : 1,750,000천원</t>
    <phoneticPr fontId="2" type="noConversion"/>
  </si>
  <si>
    <t>○ 사업기간 : 2021년 ~ 2025년(5년간)</t>
    <phoneticPr fontId="2" type="noConversion"/>
  </si>
  <si>
    <r>
      <t xml:space="preserve">농업축산과
농촌발전기반구축
농업·농촌발전지원
</t>
    </r>
    <r>
      <rPr>
        <b/>
        <sz val="10"/>
        <color theme="1"/>
        <rFont val="맑은 고딕"/>
        <family val="3"/>
        <charset val="129"/>
        <scheme val="minor"/>
      </rPr>
      <t>영월장류농촌신활력플러스    사업</t>
    </r>
    <phoneticPr fontId="2" type="noConversion"/>
  </si>
  <si>
    <t>2021년도 군비  추가분 1,000,000천원 반영</t>
    <phoneticPr fontId="2" type="noConversion"/>
  </si>
  <si>
    <t>2021년도 기존 군비추가분 1,000,000천원 군비 반영내역 정정</t>
    <phoneticPr fontId="2" type="noConversion"/>
  </si>
  <si>
    <t>2023년 상반기           잔여예산 교부요청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</si>
</sst>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28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/>
    <xf numFmtId="14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 shrinkToFit="1"/>
    </xf>
    <xf numFmtId="41" fontId="12" fillId="0" borderId="1" xfId="1" applyFont="1" applyFill="1" applyBorder="1" applyAlignment="1">
      <alignment vertical="center" shrinkToFit="1"/>
    </xf>
    <xf numFmtId="0" fontId="10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1" fontId="12" fillId="0" borderId="1" xfId="1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41" fontId="11" fillId="3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61"/>
  <sheetViews>
    <sheetView tabSelected="1" view="pageBreakPreview" zoomScale="91" zoomScaleNormal="100" zoomScaleSheetLayoutView="91" workbookViewId="0">
      <pane ySplit="5" topLeftCell="A27" activePane="bottomLeft" state="frozen"/>
      <selection pane="bottomLeft" activeCell="L36" sqref="L36"/>
    </sheetView>
  </sheetViews>
  <sheetFormatPr defaultRowHeight="13.5" x14ac:dyDescent="0.15"/>
  <cols>
    <col min="1" max="1" width="20.44140625" customWidth="1"/>
    <col min="2" max="2" width="4.77734375" customWidth="1"/>
    <col min="3" max="3" width="28.5546875" customWidth="1"/>
    <col min="4" max="4" width="6.6640625" customWidth="1"/>
    <col min="5" max="5" width="9.44140625" customWidth="1"/>
    <col min="6" max="12" width="8.77734375" customWidth="1"/>
    <col min="13" max="13" width="10" customWidth="1"/>
    <col min="14" max="14" width="9.88671875" customWidth="1"/>
    <col min="15" max="15" width="9.109375" customWidth="1"/>
    <col min="16" max="16" width="14.21875" customWidth="1"/>
    <col min="17" max="17" width="0.21875" hidden="1" customWidth="1"/>
    <col min="18" max="19" width="8.88671875" hidden="1" customWidth="1"/>
    <col min="20" max="23" width="8.88671875" customWidth="1"/>
  </cols>
  <sheetData>
    <row r="1" spans="1:16" ht="39.950000000000003" customHeight="1" x14ac:dyDescent="0.15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1" customHeight="1" x14ac:dyDescent="0.15"/>
    <row r="3" spans="1:16" ht="19.5" customHeight="1" x14ac:dyDescent="0.15">
      <c r="A3" s="1" t="s">
        <v>9</v>
      </c>
      <c r="C3" s="2"/>
      <c r="H3" s="3"/>
      <c r="M3" s="3"/>
      <c r="O3" s="2"/>
      <c r="P3" s="41" t="s">
        <v>10</v>
      </c>
    </row>
    <row r="4" spans="1:16" ht="35.1" customHeight="1" x14ac:dyDescent="0.15">
      <c r="A4" s="45" t="s">
        <v>11</v>
      </c>
      <c r="B4" s="46" t="s">
        <v>12</v>
      </c>
      <c r="C4" s="46" t="s">
        <v>13</v>
      </c>
      <c r="D4" s="46" t="s">
        <v>14</v>
      </c>
      <c r="E4" s="46" t="s">
        <v>15</v>
      </c>
      <c r="F4" s="46" t="s">
        <v>25</v>
      </c>
      <c r="G4" s="46"/>
      <c r="H4" s="46"/>
      <c r="I4" s="46" t="s">
        <v>24</v>
      </c>
      <c r="J4" s="46"/>
      <c r="K4" s="46"/>
      <c r="L4" s="46"/>
      <c r="M4" s="45" t="s">
        <v>26</v>
      </c>
      <c r="N4" s="45" t="s">
        <v>27</v>
      </c>
      <c r="O4" s="45" t="s">
        <v>28</v>
      </c>
      <c r="P4" s="47" t="s">
        <v>0</v>
      </c>
    </row>
    <row r="5" spans="1:16" ht="35.1" customHeight="1" x14ac:dyDescent="0.15">
      <c r="A5" s="46"/>
      <c r="B5" s="46"/>
      <c r="C5" s="46"/>
      <c r="D5" s="46"/>
      <c r="E5" s="46"/>
      <c r="F5" s="4" t="s">
        <v>2</v>
      </c>
      <c r="G5" s="5" t="s">
        <v>1</v>
      </c>
      <c r="H5" s="6" t="s">
        <v>16</v>
      </c>
      <c r="I5" s="4" t="s">
        <v>2</v>
      </c>
      <c r="J5" s="6" t="s">
        <v>3</v>
      </c>
      <c r="K5" s="5" t="s">
        <v>1</v>
      </c>
      <c r="L5" s="6" t="s">
        <v>16</v>
      </c>
      <c r="M5" s="46"/>
      <c r="N5" s="46"/>
      <c r="O5" s="46"/>
      <c r="P5" s="48"/>
    </row>
    <row r="6" spans="1:16" ht="24" customHeight="1" x14ac:dyDescent="0.15">
      <c r="A6" s="42" t="s">
        <v>35</v>
      </c>
      <c r="B6" s="12"/>
      <c r="C6" s="21" t="s">
        <v>29</v>
      </c>
      <c r="D6" s="13" t="s">
        <v>21</v>
      </c>
      <c r="E6" s="10">
        <v>17749000</v>
      </c>
      <c r="F6" s="10">
        <v>3157000</v>
      </c>
      <c r="G6" s="10">
        <v>3157000</v>
      </c>
      <c r="H6" s="10">
        <f>F6-G6</f>
        <v>0</v>
      </c>
      <c r="I6" s="10">
        <v>1500000</v>
      </c>
      <c r="J6" s="10">
        <v>900000</v>
      </c>
      <c r="K6" s="10">
        <v>900000</v>
      </c>
      <c r="L6" s="10">
        <f t="shared" ref="L6" si="0">SUM(L7:L9)</f>
        <v>600000</v>
      </c>
      <c r="M6" s="10">
        <v>2333000</v>
      </c>
      <c r="N6" s="10">
        <v>10759000</v>
      </c>
      <c r="O6" s="10"/>
      <c r="P6" s="13"/>
    </row>
    <row r="7" spans="1:16" ht="24" customHeight="1" x14ac:dyDescent="0.15">
      <c r="A7" s="43"/>
      <c r="B7" s="7" t="s">
        <v>22</v>
      </c>
      <c r="C7" s="22" t="s">
        <v>30</v>
      </c>
      <c r="D7" s="14" t="s">
        <v>18</v>
      </c>
      <c r="E7" s="15">
        <f>E6*0.3</f>
        <v>5324700</v>
      </c>
      <c r="F7" s="15">
        <f t="shared" ref="F7:H7" si="1">F6*0.3</f>
        <v>947100</v>
      </c>
      <c r="G7" s="15">
        <f t="shared" si="1"/>
        <v>947100</v>
      </c>
      <c r="H7" s="15">
        <f t="shared" si="1"/>
        <v>0</v>
      </c>
      <c r="I7" s="15">
        <f>I6*0.3</f>
        <v>450000</v>
      </c>
      <c r="J7" s="15">
        <f>J6*0.3</f>
        <v>270000</v>
      </c>
      <c r="K7" s="15">
        <f>K6*0.3</f>
        <v>270000</v>
      </c>
      <c r="L7" s="15">
        <f>I7-K7</f>
        <v>180000</v>
      </c>
      <c r="M7" s="15">
        <f>M6*0.3</f>
        <v>699900</v>
      </c>
      <c r="N7" s="15">
        <f>N6*0.3</f>
        <v>3227700</v>
      </c>
      <c r="O7" s="15"/>
      <c r="P7" s="19"/>
    </row>
    <row r="8" spans="1:16" ht="24" customHeight="1" x14ac:dyDescent="0.15">
      <c r="A8" s="43"/>
      <c r="B8" s="8"/>
      <c r="C8" s="22" t="s">
        <v>31</v>
      </c>
      <c r="D8" s="14" t="s">
        <v>19</v>
      </c>
      <c r="E8" s="15">
        <f>E6*0.21</f>
        <v>3727290</v>
      </c>
      <c r="F8" s="15">
        <f t="shared" ref="F8:H8" si="2">F6*0.21</f>
        <v>662970</v>
      </c>
      <c r="G8" s="15">
        <f t="shared" si="2"/>
        <v>662970</v>
      </c>
      <c r="H8" s="15">
        <f t="shared" si="2"/>
        <v>0</v>
      </c>
      <c r="I8" s="15">
        <f>I6*0.21</f>
        <v>315000</v>
      </c>
      <c r="J8" s="15">
        <f>J6*0.21</f>
        <v>189000</v>
      </c>
      <c r="K8" s="15">
        <f>K6*0.21</f>
        <v>189000</v>
      </c>
      <c r="L8" s="15">
        <f>I8-K8</f>
        <v>126000</v>
      </c>
      <c r="M8" s="15">
        <f>M6*0.21</f>
        <v>489930</v>
      </c>
      <c r="N8" s="15">
        <f>N6*0.21</f>
        <v>2259390</v>
      </c>
      <c r="O8" s="15"/>
      <c r="P8" s="19"/>
    </row>
    <row r="9" spans="1:16" ht="24" customHeight="1" x14ac:dyDescent="0.15">
      <c r="A9" s="43"/>
      <c r="B9" s="9"/>
      <c r="C9" s="23" t="s">
        <v>32</v>
      </c>
      <c r="D9" s="14" t="s">
        <v>20</v>
      </c>
      <c r="E9" s="15">
        <f>E6*0.49</f>
        <v>8697010</v>
      </c>
      <c r="F9" s="15">
        <f t="shared" ref="F9:H9" si="3">F6*0.49</f>
        <v>1546930</v>
      </c>
      <c r="G9" s="15">
        <f t="shared" si="3"/>
        <v>1546930</v>
      </c>
      <c r="H9" s="15">
        <f t="shared" si="3"/>
        <v>0</v>
      </c>
      <c r="I9" s="15">
        <f>I6*0.49</f>
        <v>735000</v>
      </c>
      <c r="J9" s="15">
        <f>J6*0.49</f>
        <v>441000</v>
      </c>
      <c r="K9" s="15">
        <f>K6*0.49</f>
        <v>441000</v>
      </c>
      <c r="L9" s="15">
        <f>I9-K9</f>
        <v>294000</v>
      </c>
      <c r="M9" s="15">
        <f>M6*0.49</f>
        <v>1143170</v>
      </c>
      <c r="N9" s="15">
        <f>N6*0.49</f>
        <v>5271910</v>
      </c>
      <c r="O9" s="15"/>
      <c r="P9" s="19"/>
    </row>
    <row r="10" spans="1:16" ht="24" customHeight="1" x14ac:dyDescent="0.15">
      <c r="A10" s="43"/>
      <c r="B10" s="12"/>
      <c r="C10" s="21" t="s">
        <v>29</v>
      </c>
      <c r="D10" s="13" t="s">
        <v>21</v>
      </c>
      <c r="E10" s="10">
        <v>19684000</v>
      </c>
      <c r="F10" s="10">
        <v>3157000</v>
      </c>
      <c r="G10" s="10">
        <v>3157000</v>
      </c>
      <c r="H10" s="10">
        <f t="shared" ref="H10" si="4">SUM(H11:H13)</f>
        <v>0</v>
      </c>
      <c r="I10" s="10">
        <v>1500000</v>
      </c>
      <c r="J10" s="10">
        <v>900000</v>
      </c>
      <c r="K10" s="10">
        <v>900000</v>
      </c>
      <c r="L10" s="10">
        <v>600000</v>
      </c>
      <c r="M10" s="10">
        <v>2333000</v>
      </c>
      <c r="N10" s="10">
        <v>6347000</v>
      </c>
      <c r="O10" s="10">
        <v>6347000</v>
      </c>
      <c r="P10" s="13"/>
    </row>
    <row r="11" spans="1:16" ht="24" customHeight="1" x14ac:dyDescent="0.15">
      <c r="A11" s="43"/>
      <c r="B11" s="8" t="s">
        <v>23</v>
      </c>
      <c r="C11" s="22" t="s">
        <v>30</v>
      </c>
      <c r="D11" s="14" t="s">
        <v>18</v>
      </c>
      <c r="E11" s="15">
        <f>E10*0.3</f>
        <v>5905200</v>
      </c>
      <c r="F11" s="15">
        <f>F10*0.3</f>
        <v>947100</v>
      </c>
      <c r="G11" s="15">
        <f>G10*0.3</f>
        <v>947100</v>
      </c>
      <c r="H11" s="15">
        <f>F11-G11</f>
        <v>0</v>
      </c>
      <c r="I11" s="15">
        <f>I10*0.3</f>
        <v>450000</v>
      </c>
      <c r="J11" s="15">
        <f>J10*0.3</f>
        <v>270000</v>
      </c>
      <c r="K11" s="15">
        <f>K10*0.3</f>
        <v>270000</v>
      </c>
      <c r="L11" s="15">
        <f>I11-K11</f>
        <v>180000</v>
      </c>
      <c r="M11" s="15">
        <f>M10*0.3</f>
        <v>699900</v>
      </c>
      <c r="N11" s="15">
        <f t="shared" ref="N11:O11" si="5">N10*0.3</f>
        <v>1904100</v>
      </c>
      <c r="O11" s="15">
        <f t="shared" si="5"/>
        <v>1904100</v>
      </c>
      <c r="P11" s="19"/>
    </row>
    <row r="12" spans="1:16" ht="24" customHeight="1" x14ac:dyDescent="0.15">
      <c r="A12" s="43"/>
      <c r="B12" s="8"/>
      <c r="C12" s="25" t="s">
        <v>33</v>
      </c>
      <c r="D12" s="14" t="s">
        <v>19</v>
      </c>
      <c r="E12" s="15">
        <f>E10*0.21</f>
        <v>4133640</v>
      </c>
      <c r="F12" s="15">
        <f>F10*0.21</f>
        <v>662970</v>
      </c>
      <c r="G12" s="15">
        <f>G10*0.21</f>
        <v>662970</v>
      </c>
      <c r="H12" s="15">
        <f>F12-G12</f>
        <v>0</v>
      </c>
      <c r="I12" s="15">
        <f>I10*0.21</f>
        <v>315000</v>
      </c>
      <c r="J12" s="15">
        <f>J10*0.21</f>
        <v>189000</v>
      </c>
      <c r="K12" s="15">
        <f>K10*0.21</f>
        <v>189000</v>
      </c>
      <c r="L12" s="15">
        <f>I12-K12</f>
        <v>126000</v>
      </c>
      <c r="M12" s="15">
        <f>M10*0.21</f>
        <v>489930</v>
      </c>
      <c r="N12" s="15">
        <f t="shared" ref="N12:O12" si="6">N10*0.21</f>
        <v>1332870</v>
      </c>
      <c r="O12" s="15">
        <f t="shared" si="6"/>
        <v>1332870</v>
      </c>
      <c r="P12" s="19"/>
    </row>
    <row r="13" spans="1:16" ht="24" customHeight="1" x14ac:dyDescent="0.15">
      <c r="A13" s="43"/>
      <c r="B13" s="9"/>
      <c r="C13" s="40" t="s">
        <v>34</v>
      </c>
      <c r="D13" s="14" t="s">
        <v>20</v>
      </c>
      <c r="E13" s="15">
        <f>E10*0.49</f>
        <v>9645160</v>
      </c>
      <c r="F13" s="15">
        <f>F10*0.49</f>
        <v>1546930</v>
      </c>
      <c r="G13" s="15">
        <f>G10*0.49</f>
        <v>1546930</v>
      </c>
      <c r="H13" s="15">
        <f>F13-G13</f>
        <v>0</v>
      </c>
      <c r="I13" s="15">
        <f>I10*0.49</f>
        <v>735000</v>
      </c>
      <c r="J13" s="15">
        <f>J10*0.49</f>
        <v>441000</v>
      </c>
      <c r="K13" s="15">
        <f>K10*0.49</f>
        <v>441000</v>
      </c>
      <c r="L13" s="15">
        <f>I13-K13</f>
        <v>294000</v>
      </c>
      <c r="M13" s="15">
        <f>M10*0.49</f>
        <v>1143170</v>
      </c>
      <c r="N13" s="15">
        <f t="shared" ref="N13:O13" si="7">N10*0.49</f>
        <v>3110030</v>
      </c>
      <c r="O13" s="15">
        <f t="shared" si="7"/>
        <v>3110030</v>
      </c>
      <c r="P13" s="19"/>
    </row>
    <row r="14" spans="1:16" ht="24" customHeight="1" x14ac:dyDescent="0.15">
      <c r="A14" s="43"/>
      <c r="B14" s="12"/>
      <c r="C14" s="12"/>
      <c r="D14" s="13" t="s">
        <v>21</v>
      </c>
      <c r="E14" s="10">
        <f>SUM(E15:E17)</f>
        <v>1935000</v>
      </c>
      <c r="F14" s="10">
        <f t="shared" ref="F14:O14" si="8">SUM(F15:F17)</f>
        <v>0</v>
      </c>
      <c r="G14" s="10">
        <f t="shared" si="8"/>
        <v>0</v>
      </c>
      <c r="H14" s="10">
        <f t="shared" si="8"/>
        <v>0</v>
      </c>
      <c r="I14" s="10">
        <f t="shared" si="8"/>
        <v>0</v>
      </c>
      <c r="J14" s="10">
        <f t="shared" si="8"/>
        <v>0</v>
      </c>
      <c r="K14" s="10">
        <f t="shared" si="8"/>
        <v>0</v>
      </c>
      <c r="L14" s="10">
        <f t="shared" si="8"/>
        <v>0</v>
      </c>
      <c r="M14" s="10">
        <f t="shared" si="8"/>
        <v>0</v>
      </c>
      <c r="N14" s="10">
        <f t="shared" si="8"/>
        <v>-4412000</v>
      </c>
      <c r="O14" s="10">
        <f t="shared" si="8"/>
        <v>6347000</v>
      </c>
      <c r="P14" s="13"/>
    </row>
    <row r="15" spans="1:16" ht="24" customHeight="1" x14ac:dyDescent="0.2">
      <c r="A15" s="43"/>
      <c r="B15" s="16" t="s">
        <v>17</v>
      </c>
      <c r="C15" s="17"/>
      <c r="D15" s="14" t="s">
        <v>18</v>
      </c>
      <c r="E15" s="15">
        <f t="shared" ref="E15:O17" si="9">E11-E7</f>
        <v>580500</v>
      </c>
      <c r="F15" s="15">
        <f t="shared" si="9"/>
        <v>0</v>
      </c>
      <c r="G15" s="15">
        <f t="shared" si="9"/>
        <v>0</v>
      </c>
      <c r="H15" s="15">
        <f t="shared" si="9"/>
        <v>0</v>
      </c>
      <c r="I15" s="11">
        <f t="shared" si="9"/>
        <v>0</v>
      </c>
      <c r="J15" s="11">
        <f t="shared" si="9"/>
        <v>0</v>
      </c>
      <c r="K15" s="11">
        <f t="shared" si="9"/>
        <v>0</v>
      </c>
      <c r="L15" s="11">
        <f t="shared" si="9"/>
        <v>0</v>
      </c>
      <c r="M15" s="11">
        <f t="shared" si="9"/>
        <v>0</v>
      </c>
      <c r="N15" s="11">
        <f t="shared" si="9"/>
        <v>-1323600</v>
      </c>
      <c r="O15" s="11">
        <f t="shared" si="9"/>
        <v>1904100</v>
      </c>
      <c r="P15" s="20"/>
    </row>
    <row r="16" spans="1:16" ht="24" customHeight="1" x14ac:dyDescent="0.2">
      <c r="A16" s="43"/>
      <c r="B16" s="17"/>
      <c r="C16" s="17"/>
      <c r="D16" s="14" t="s">
        <v>19</v>
      </c>
      <c r="E16" s="15">
        <f t="shared" si="9"/>
        <v>406350</v>
      </c>
      <c r="F16" s="15">
        <f t="shared" si="9"/>
        <v>0</v>
      </c>
      <c r="G16" s="15">
        <f t="shared" si="9"/>
        <v>0</v>
      </c>
      <c r="H16" s="15">
        <f t="shared" si="9"/>
        <v>0</v>
      </c>
      <c r="I16" s="11">
        <f t="shared" si="9"/>
        <v>0</v>
      </c>
      <c r="J16" s="11">
        <f t="shared" si="9"/>
        <v>0</v>
      </c>
      <c r="K16" s="11">
        <f t="shared" si="9"/>
        <v>0</v>
      </c>
      <c r="L16" s="11">
        <f t="shared" si="9"/>
        <v>0</v>
      </c>
      <c r="M16" s="11">
        <f t="shared" si="9"/>
        <v>0</v>
      </c>
      <c r="N16" s="11">
        <f t="shared" si="9"/>
        <v>-926520</v>
      </c>
      <c r="O16" s="11">
        <f t="shared" si="9"/>
        <v>1332870</v>
      </c>
      <c r="P16" s="20"/>
    </row>
    <row r="17" spans="1:16" ht="24" customHeight="1" x14ac:dyDescent="0.2">
      <c r="A17" s="44"/>
      <c r="B17" s="18"/>
      <c r="C17" s="18"/>
      <c r="D17" s="14" t="s">
        <v>20</v>
      </c>
      <c r="E17" s="15">
        <f t="shared" si="9"/>
        <v>948150</v>
      </c>
      <c r="F17" s="15">
        <f t="shared" si="9"/>
        <v>0</v>
      </c>
      <c r="G17" s="15">
        <f t="shared" si="9"/>
        <v>0</v>
      </c>
      <c r="H17" s="15">
        <f t="shared" si="9"/>
        <v>0</v>
      </c>
      <c r="I17" s="11">
        <f t="shared" si="9"/>
        <v>0</v>
      </c>
      <c r="J17" s="11">
        <f t="shared" si="9"/>
        <v>0</v>
      </c>
      <c r="K17" s="11">
        <f t="shared" si="9"/>
        <v>0</v>
      </c>
      <c r="L17" s="11">
        <f t="shared" si="9"/>
        <v>0</v>
      </c>
      <c r="M17" s="11">
        <f t="shared" si="9"/>
        <v>0</v>
      </c>
      <c r="N17" s="11">
        <f t="shared" si="9"/>
        <v>-2161880</v>
      </c>
      <c r="O17" s="11">
        <f t="shared" si="9"/>
        <v>3110030</v>
      </c>
      <c r="P17" s="20"/>
    </row>
    <row r="18" spans="1:16" ht="24" customHeight="1" x14ac:dyDescent="0.15">
      <c r="A18" s="50" t="s">
        <v>49</v>
      </c>
      <c r="B18" s="12"/>
      <c r="C18" s="21" t="s">
        <v>29</v>
      </c>
      <c r="D18" s="13" t="s">
        <v>4</v>
      </c>
      <c r="E18" s="10">
        <f>SUM(E19:E21)</f>
        <v>5822000</v>
      </c>
      <c r="F18" s="10">
        <f t="shared" ref="F18" si="10">SUM(F19:F21)</f>
        <v>1659765</v>
      </c>
      <c r="G18" s="10">
        <f>SUM(G19:G21)</f>
        <v>19954</v>
      </c>
      <c r="H18" s="10">
        <f>F18-G18</f>
        <v>1639811</v>
      </c>
      <c r="I18" s="10">
        <v>4544162</v>
      </c>
      <c r="J18" s="10">
        <v>2570116</v>
      </c>
      <c r="K18" s="10">
        <v>1450880</v>
      </c>
      <c r="L18" s="10">
        <f>I18-K18</f>
        <v>3093282</v>
      </c>
      <c r="M18" s="10">
        <f>SUM(M19:M21)</f>
        <v>732235</v>
      </c>
      <c r="N18" s="10">
        <v>0</v>
      </c>
      <c r="O18" s="10">
        <v>0</v>
      </c>
      <c r="P18" s="24"/>
    </row>
    <row r="19" spans="1:16" ht="24" customHeight="1" x14ac:dyDescent="0.15">
      <c r="A19" s="51"/>
      <c r="B19" s="8" t="s">
        <v>36</v>
      </c>
      <c r="C19" s="22" t="s">
        <v>37</v>
      </c>
      <c r="D19" s="14" t="s">
        <v>38</v>
      </c>
      <c r="E19" s="15">
        <v>1702000</v>
      </c>
      <c r="F19" s="15">
        <v>197930</v>
      </c>
      <c r="G19" s="15">
        <v>5986</v>
      </c>
      <c r="H19" s="15">
        <f>F19-G19</f>
        <v>191944</v>
      </c>
      <c r="I19" s="15">
        <f>I18*0.3</f>
        <v>1363248.5999999999</v>
      </c>
      <c r="J19" s="15">
        <f>J18*0.3</f>
        <v>771034.79999999993</v>
      </c>
      <c r="K19" s="15">
        <f>K18*0.3</f>
        <v>435264</v>
      </c>
      <c r="L19" s="10">
        <f t="shared" ref="L19:L29" si="11">I19-K19</f>
        <v>927984.59999999986</v>
      </c>
      <c r="M19" s="15">
        <v>175070</v>
      </c>
      <c r="N19" s="15">
        <v>0</v>
      </c>
      <c r="O19" s="15">
        <v>0</v>
      </c>
      <c r="P19" s="19"/>
    </row>
    <row r="20" spans="1:16" ht="24" customHeight="1" x14ac:dyDescent="0.15">
      <c r="A20" s="51"/>
      <c r="B20" s="8"/>
      <c r="C20" s="25" t="s">
        <v>39</v>
      </c>
      <c r="D20" s="14" t="s">
        <v>40</v>
      </c>
      <c r="E20" s="15">
        <v>1191000</v>
      </c>
      <c r="F20" s="15">
        <v>138551</v>
      </c>
      <c r="G20" s="15">
        <v>4191</v>
      </c>
      <c r="H20" s="15">
        <f t="shared" ref="H20:H21" si="12">F20-G20</f>
        <v>134360</v>
      </c>
      <c r="I20" s="15">
        <f>I18*0.21</f>
        <v>954274.02</v>
      </c>
      <c r="J20" s="15">
        <f>J18*0.21</f>
        <v>539724.36</v>
      </c>
      <c r="K20" s="15">
        <f>K18*0.21</f>
        <v>304684.79999999999</v>
      </c>
      <c r="L20" s="10">
        <f t="shared" si="11"/>
        <v>649589.22</v>
      </c>
      <c r="M20" s="15">
        <v>122149</v>
      </c>
      <c r="N20" s="15">
        <v>0</v>
      </c>
      <c r="O20" s="15">
        <v>0</v>
      </c>
      <c r="P20" s="19"/>
    </row>
    <row r="21" spans="1:16" ht="24" customHeight="1" x14ac:dyDescent="0.15">
      <c r="A21" s="51"/>
      <c r="B21" s="9"/>
      <c r="C21" s="26" t="s">
        <v>41</v>
      </c>
      <c r="D21" s="14" t="s">
        <v>42</v>
      </c>
      <c r="E21" s="15">
        <v>2929000</v>
      </c>
      <c r="F21" s="15">
        <v>1323284</v>
      </c>
      <c r="G21" s="15">
        <v>9777</v>
      </c>
      <c r="H21" s="15">
        <f t="shared" si="12"/>
        <v>1313507</v>
      </c>
      <c r="I21" s="15">
        <f>I18*0.49</f>
        <v>2226639.38</v>
      </c>
      <c r="J21" s="15">
        <f>J18*0.49</f>
        <v>1259356.8400000001</v>
      </c>
      <c r="K21" s="15">
        <f>K18*0.49</f>
        <v>710931.2</v>
      </c>
      <c r="L21" s="10">
        <f t="shared" si="11"/>
        <v>1515708.18</v>
      </c>
      <c r="M21" s="15">
        <v>435016</v>
      </c>
      <c r="N21" s="15">
        <v>0</v>
      </c>
      <c r="O21" s="15">
        <v>0</v>
      </c>
      <c r="P21" s="27" t="s">
        <v>95</v>
      </c>
    </row>
    <row r="22" spans="1:16" ht="24" customHeight="1" x14ac:dyDescent="0.15">
      <c r="A22" s="51"/>
      <c r="B22" s="12"/>
      <c r="C22" s="21" t="s">
        <v>43</v>
      </c>
      <c r="D22" s="13" t="s">
        <v>44</v>
      </c>
      <c r="E22" s="10">
        <f>SUM(E23:E25)</f>
        <v>5822000</v>
      </c>
      <c r="F22" s="10">
        <f t="shared" ref="F22:O22" si="13">SUM(F23:F25)</f>
        <v>659765</v>
      </c>
      <c r="G22" s="10">
        <v>21604</v>
      </c>
      <c r="H22" s="10">
        <f t="shared" si="13"/>
        <v>638161</v>
      </c>
      <c r="I22" s="10">
        <v>4544162</v>
      </c>
      <c r="J22" s="10">
        <v>2570116</v>
      </c>
      <c r="K22" s="10">
        <v>1450880</v>
      </c>
      <c r="L22" s="10">
        <f t="shared" si="11"/>
        <v>3093282</v>
      </c>
      <c r="M22" s="10">
        <f t="shared" si="13"/>
        <v>326700</v>
      </c>
      <c r="N22" s="10">
        <f t="shared" si="13"/>
        <v>0</v>
      </c>
      <c r="O22" s="10">
        <f t="shared" si="13"/>
        <v>0</v>
      </c>
      <c r="P22" s="36" t="s">
        <v>97</v>
      </c>
    </row>
    <row r="23" spans="1:16" ht="24" customHeight="1" x14ac:dyDescent="0.15">
      <c r="A23" s="51"/>
      <c r="B23" s="8" t="s">
        <v>45</v>
      </c>
      <c r="C23" s="22"/>
      <c r="D23" s="14" t="s">
        <v>5</v>
      </c>
      <c r="E23" s="15">
        <v>1702000</v>
      </c>
      <c r="F23" s="15">
        <v>197930</v>
      </c>
      <c r="G23" s="15">
        <f>G22*0.3</f>
        <v>6481.2</v>
      </c>
      <c r="H23" s="15">
        <f>F23-G23</f>
        <v>191448.8</v>
      </c>
      <c r="I23" s="15">
        <f>I22*0.3</f>
        <v>1363248.5999999999</v>
      </c>
      <c r="J23" s="15">
        <f>J22*0.3</f>
        <v>771034.79999999993</v>
      </c>
      <c r="K23" s="15">
        <f>K22*0.3</f>
        <v>435264</v>
      </c>
      <c r="L23" s="10">
        <f t="shared" si="11"/>
        <v>927984.59999999986</v>
      </c>
      <c r="M23" s="15">
        <v>98000</v>
      </c>
      <c r="N23" s="15"/>
      <c r="O23" s="15"/>
      <c r="P23" s="37"/>
    </row>
    <row r="24" spans="1:16" ht="24" customHeight="1" x14ac:dyDescent="0.15">
      <c r="A24" s="51"/>
      <c r="B24" s="8"/>
      <c r="C24" s="25"/>
      <c r="D24" s="14" t="s">
        <v>46</v>
      </c>
      <c r="E24" s="15">
        <v>1191000</v>
      </c>
      <c r="F24" s="15">
        <v>138551</v>
      </c>
      <c r="G24" s="15">
        <f>G22*0.21</f>
        <v>4536.84</v>
      </c>
      <c r="H24" s="15">
        <f>F24-G24</f>
        <v>134014.16</v>
      </c>
      <c r="I24" s="15">
        <f>I22*0.21</f>
        <v>954274.02</v>
      </c>
      <c r="J24" s="15">
        <f>J22*0.21</f>
        <v>539724.36</v>
      </c>
      <c r="K24" s="15">
        <f>K22*0.21</f>
        <v>304684.79999999999</v>
      </c>
      <c r="L24" s="10">
        <f t="shared" si="11"/>
        <v>649589.22</v>
      </c>
      <c r="M24" s="15">
        <v>68600</v>
      </c>
      <c r="N24" s="15"/>
      <c r="O24" s="15"/>
      <c r="P24" s="37"/>
    </row>
    <row r="25" spans="1:16" ht="24" customHeight="1" x14ac:dyDescent="0.15">
      <c r="A25" s="51"/>
      <c r="B25" s="9"/>
      <c r="C25" s="26"/>
      <c r="D25" s="14" t="s">
        <v>7</v>
      </c>
      <c r="E25" s="15">
        <v>2929000</v>
      </c>
      <c r="F25" s="15">
        <v>323284</v>
      </c>
      <c r="G25" s="15">
        <f>G22*0.49</f>
        <v>10585.96</v>
      </c>
      <c r="H25" s="15">
        <f>F25-G25</f>
        <v>312698.03999999998</v>
      </c>
      <c r="I25" s="15">
        <f>I22*0.49</f>
        <v>2226639.38</v>
      </c>
      <c r="J25" s="15">
        <f>J22*0.49</f>
        <v>1259356.8400000001</v>
      </c>
      <c r="K25" s="15">
        <f>K22*0.49</f>
        <v>710931.2</v>
      </c>
      <c r="L25" s="10">
        <f t="shared" si="11"/>
        <v>1515708.18</v>
      </c>
      <c r="M25" s="15">
        <v>160100</v>
      </c>
      <c r="N25" s="15"/>
      <c r="O25" s="15"/>
      <c r="P25" s="39" t="s">
        <v>96</v>
      </c>
    </row>
    <row r="26" spans="1:16" ht="24" customHeight="1" x14ac:dyDescent="0.15">
      <c r="A26" s="51"/>
      <c r="B26" s="12"/>
      <c r="C26" s="12"/>
      <c r="D26" s="13" t="s">
        <v>4</v>
      </c>
      <c r="E26" s="10">
        <f>SUM(E27:E29)</f>
        <v>0</v>
      </c>
      <c r="F26" s="10">
        <f t="shared" ref="F26:O26" si="14">SUM(F27:F29)</f>
        <v>-1000000</v>
      </c>
      <c r="G26" s="10">
        <f t="shared" si="14"/>
        <v>1649.9999999999991</v>
      </c>
      <c r="H26" s="10">
        <f t="shared" si="14"/>
        <v>-1001650</v>
      </c>
      <c r="I26" s="10">
        <f t="shared" si="14"/>
        <v>0</v>
      </c>
      <c r="J26" s="10">
        <f t="shared" si="14"/>
        <v>0</v>
      </c>
      <c r="K26" s="10">
        <f t="shared" si="14"/>
        <v>0</v>
      </c>
      <c r="L26" s="10">
        <f t="shared" si="11"/>
        <v>0</v>
      </c>
      <c r="M26" s="10">
        <f t="shared" si="14"/>
        <v>-405535</v>
      </c>
      <c r="N26" s="10">
        <f t="shared" si="14"/>
        <v>0</v>
      </c>
      <c r="O26" s="10">
        <f t="shared" si="14"/>
        <v>0</v>
      </c>
      <c r="P26" s="38"/>
    </row>
    <row r="27" spans="1:16" ht="24" customHeight="1" x14ac:dyDescent="0.2">
      <c r="A27" s="51"/>
      <c r="B27" s="16" t="s">
        <v>47</v>
      </c>
      <c r="C27" s="17"/>
      <c r="D27" s="14" t="s">
        <v>38</v>
      </c>
      <c r="E27" s="15">
        <f t="shared" ref="E27:O29" si="15">E23-E19</f>
        <v>0</v>
      </c>
      <c r="F27" s="15">
        <f t="shared" si="15"/>
        <v>0</v>
      </c>
      <c r="G27" s="15">
        <f t="shared" si="15"/>
        <v>495.19999999999982</v>
      </c>
      <c r="H27" s="15">
        <f t="shared" si="15"/>
        <v>-495.20000000001164</v>
      </c>
      <c r="I27" s="11">
        <f t="shared" si="15"/>
        <v>0</v>
      </c>
      <c r="J27" s="11">
        <f t="shared" si="15"/>
        <v>0</v>
      </c>
      <c r="K27" s="11">
        <f t="shared" si="15"/>
        <v>0</v>
      </c>
      <c r="L27" s="10">
        <f t="shared" si="11"/>
        <v>0</v>
      </c>
      <c r="M27" s="11">
        <f t="shared" si="15"/>
        <v>-77070</v>
      </c>
      <c r="N27" s="11">
        <f t="shared" si="15"/>
        <v>0</v>
      </c>
      <c r="O27" s="11">
        <f t="shared" si="15"/>
        <v>0</v>
      </c>
      <c r="P27" s="20"/>
    </row>
    <row r="28" spans="1:16" ht="24" customHeight="1" x14ac:dyDescent="0.2">
      <c r="A28" s="51"/>
      <c r="B28" s="17"/>
      <c r="C28" s="17"/>
      <c r="D28" s="14" t="s">
        <v>48</v>
      </c>
      <c r="E28" s="15">
        <f t="shared" si="15"/>
        <v>0</v>
      </c>
      <c r="F28" s="15">
        <f t="shared" si="15"/>
        <v>0</v>
      </c>
      <c r="G28" s="15">
        <f t="shared" si="15"/>
        <v>345.84000000000015</v>
      </c>
      <c r="H28" s="15">
        <f t="shared" si="15"/>
        <v>-345.83999999999651</v>
      </c>
      <c r="I28" s="11">
        <f t="shared" si="15"/>
        <v>0</v>
      </c>
      <c r="J28" s="11">
        <f t="shared" si="15"/>
        <v>0</v>
      </c>
      <c r="K28" s="11">
        <f t="shared" si="15"/>
        <v>0</v>
      </c>
      <c r="L28" s="10">
        <f t="shared" si="11"/>
        <v>0</v>
      </c>
      <c r="M28" s="11">
        <f t="shared" si="15"/>
        <v>-53549</v>
      </c>
      <c r="N28" s="11">
        <f t="shared" si="15"/>
        <v>0</v>
      </c>
      <c r="O28" s="11">
        <f t="shared" si="15"/>
        <v>0</v>
      </c>
      <c r="P28" s="20"/>
    </row>
    <row r="29" spans="1:16" ht="24" customHeight="1" thickBot="1" x14ac:dyDescent="0.25">
      <c r="A29" s="52"/>
      <c r="B29" s="18"/>
      <c r="C29" s="18"/>
      <c r="D29" s="14" t="s">
        <v>7</v>
      </c>
      <c r="E29" s="15">
        <f t="shared" si="15"/>
        <v>0</v>
      </c>
      <c r="F29" s="15">
        <f t="shared" si="15"/>
        <v>-1000000</v>
      </c>
      <c r="G29" s="15">
        <f t="shared" si="15"/>
        <v>808.95999999999913</v>
      </c>
      <c r="H29" s="15">
        <f t="shared" si="15"/>
        <v>-1000808.96</v>
      </c>
      <c r="I29" s="11">
        <f t="shared" si="15"/>
        <v>0</v>
      </c>
      <c r="J29" s="11">
        <f t="shared" si="15"/>
        <v>0</v>
      </c>
      <c r="K29" s="11">
        <f t="shared" si="15"/>
        <v>0</v>
      </c>
      <c r="L29" s="10">
        <f t="shared" si="11"/>
        <v>0</v>
      </c>
      <c r="M29" s="11">
        <f t="shared" si="15"/>
        <v>-274916</v>
      </c>
      <c r="N29" s="11">
        <f t="shared" si="15"/>
        <v>0</v>
      </c>
      <c r="O29" s="11">
        <f t="shared" si="15"/>
        <v>0</v>
      </c>
      <c r="P29" s="20"/>
    </row>
    <row r="30" spans="1:16" ht="24" customHeight="1" x14ac:dyDescent="0.15">
      <c r="A30" s="53" t="s">
        <v>50</v>
      </c>
      <c r="B30" s="12"/>
      <c r="C30" s="28" t="s">
        <v>51</v>
      </c>
      <c r="D30" s="13" t="s">
        <v>4</v>
      </c>
      <c r="E30" s="10">
        <f>SUM(E31:E33)</f>
        <v>40622000</v>
      </c>
      <c r="F30" s="10">
        <f t="shared" ref="F30:O30" si="16">SUM(F31:F33)</f>
        <v>15900000</v>
      </c>
      <c r="G30" s="10">
        <f t="shared" si="16"/>
        <v>10633018</v>
      </c>
      <c r="H30" s="10">
        <f t="shared" si="16"/>
        <v>5266982</v>
      </c>
      <c r="I30" s="10">
        <f>SUM(I31:I33)</f>
        <v>5266982</v>
      </c>
      <c r="J30" s="10">
        <v>3550826</v>
      </c>
      <c r="K30" s="10">
        <f t="shared" si="16"/>
        <v>13746</v>
      </c>
      <c r="L30" s="10">
        <f t="shared" si="16"/>
        <v>5253236</v>
      </c>
      <c r="M30" s="10">
        <f t="shared" si="16"/>
        <v>0</v>
      </c>
      <c r="N30" s="10">
        <f t="shared" si="16"/>
        <v>24722000</v>
      </c>
      <c r="O30" s="10">
        <f t="shared" si="16"/>
        <v>0</v>
      </c>
      <c r="P30" s="13"/>
    </row>
    <row r="31" spans="1:16" ht="24" customHeight="1" x14ac:dyDescent="0.15">
      <c r="A31" s="43"/>
      <c r="B31" s="7" t="s">
        <v>52</v>
      </c>
      <c r="C31" s="29" t="s">
        <v>53</v>
      </c>
      <c r="D31" s="14" t="s">
        <v>54</v>
      </c>
      <c r="E31" s="15"/>
      <c r="F31" s="15"/>
      <c r="G31" s="15"/>
      <c r="H31" s="15">
        <f>F31-G31</f>
        <v>0</v>
      </c>
      <c r="I31" s="15"/>
      <c r="J31" s="15"/>
      <c r="K31" s="15"/>
      <c r="L31" s="15">
        <f>I31-K31</f>
        <v>0</v>
      </c>
      <c r="M31" s="15"/>
      <c r="N31" s="15"/>
      <c r="O31" s="15"/>
      <c r="P31" s="19"/>
    </row>
    <row r="32" spans="1:16" ht="24" customHeight="1" x14ac:dyDescent="0.15">
      <c r="A32" s="43"/>
      <c r="B32" s="8"/>
      <c r="C32" s="29" t="s">
        <v>55</v>
      </c>
      <c r="D32" s="14" t="s">
        <v>6</v>
      </c>
      <c r="E32" s="15">
        <v>200000</v>
      </c>
      <c r="F32" s="15">
        <v>200000</v>
      </c>
      <c r="G32" s="15">
        <v>200000</v>
      </c>
      <c r="H32" s="15"/>
      <c r="I32" s="15"/>
      <c r="J32" s="15"/>
      <c r="K32" s="15"/>
      <c r="L32" s="15">
        <f>I32-K32</f>
        <v>0</v>
      </c>
      <c r="M32" s="15"/>
      <c r="N32" s="15"/>
      <c r="O32" s="15"/>
      <c r="P32" s="19"/>
    </row>
    <row r="33" spans="1:16" ht="24" customHeight="1" x14ac:dyDescent="0.15">
      <c r="A33" s="43"/>
      <c r="B33" s="9"/>
      <c r="C33" s="30" t="s">
        <v>56</v>
      </c>
      <c r="D33" s="14" t="s">
        <v>57</v>
      </c>
      <c r="E33" s="15">
        <v>40422000</v>
      </c>
      <c r="F33" s="15">
        <v>15700000</v>
      </c>
      <c r="G33" s="15">
        <v>10433018</v>
      </c>
      <c r="H33" s="15">
        <f>F33-G33</f>
        <v>5266982</v>
      </c>
      <c r="I33" s="15">
        <v>5266982</v>
      </c>
      <c r="J33" s="15">
        <v>3550826</v>
      </c>
      <c r="K33" s="15">
        <v>13746</v>
      </c>
      <c r="L33" s="15">
        <f>I33-K33</f>
        <v>5253236</v>
      </c>
      <c r="M33" s="15"/>
      <c r="N33" s="15">
        <v>24722000</v>
      </c>
      <c r="O33" s="15"/>
      <c r="P33" s="19"/>
    </row>
    <row r="34" spans="1:16" ht="24" customHeight="1" x14ac:dyDescent="0.15">
      <c r="A34" s="43"/>
      <c r="B34" s="12"/>
      <c r="C34" s="31" t="s">
        <v>58</v>
      </c>
      <c r="D34" s="13" t="s">
        <v>4</v>
      </c>
      <c r="E34" s="10">
        <f>SUM(E35:E37)</f>
        <v>40622000</v>
      </c>
      <c r="F34" s="10">
        <f t="shared" ref="F34:O34" si="17">SUM(F35:F37)</f>
        <v>15900000</v>
      </c>
      <c r="G34" s="10">
        <f t="shared" si="17"/>
        <v>10633018</v>
      </c>
      <c r="H34" s="10">
        <f t="shared" si="17"/>
        <v>5266982</v>
      </c>
      <c r="I34" s="10">
        <f t="shared" si="17"/>
        <v>5266982</v>
      </c>
      <c r="J34" s="10">
        <f t="shared" si="17"/>
        <v>3550826</v>
      </c>
      <c r="K34" s="10">
        <f t="shared" si="17"/>
        <v>13746</v>
      </c>
      <c r="L34" s="10">
        <f t="shared" si="17"/>
        <v>5253236</v>
      </c>
      <c r="M34" s="10">
        <f t="shared" si="17"/>
        <v>0</v>
      </c>
      <c r="N34" s="10">
        <f t="shared" si="17"/>
        <v>24722000</v>
      </c>
      <c r="O34" s="10">
        <f t="shared" si="17"/>
        <v>0</v>
      </c>
      <c r="P34" s="13"/>
    </row>
    <row r="35" spans="1:16" ht="24" customHeight="1" x14ac:dyDescent="0.15">
      <c r="A35" s="43"/>
      <c r="B35" s="8" t="s">
        <v>59</v>
      </c>
      <c r="C35" s="29"/>
      <c r="D35" s="14" t="s">
        <v>5</v>
      </c>
      <c r="E35" s="15"/>
      <c r="F35" s="15"/>
      <c r="G35" s="15"/>
      <c r="H35" s="15">
        <f>F35-G35</f>
        <v>0</v>
      </c>
      <c r="I35" s="15"/>
      <c r="J35" s="15"/>
      <c r="K35" s="15"/>
      <c r="L35" s="15">
        <f>I35-K35</f>
        <v>0</v>
      </c>
      <c r="M35" s="15"/>
      <c r="N35" s="15"/>
      <c r="O35" s="15"/>
      <c r="P35" s="19"/>
    </row>
    <row r="36" spans="1:16" ht="24" customHeight="1" x14ac:dyDescent="0.15">
      <c r="A36" s="43"/>
      <c r="B36" s="8"/>
      <c r="C36" s="8"/>
      <c r="D36" s="14" t="s">
        <v>60</v>
      </c>
      <c r="E36" s="15">
        <v>200000</v>
      </c>
      <c r="F36" s="15">
        <v>200000</v>
      </c>
      <c r="G36" s="15">
        <v>200000</v>
      </c>
      <c r="H36" s="15"/>
      <c r="I36" s="15"/>
      <c r="J36" s="15"/>
      <c r="K36" s="15"/>
      <c r="L36" s="15">
        <f>I36-K36</f>
        <v>0</v>
      </c>
      <c r="M36" s="15"/>
      <c r="N36" s="15"/>
      <c r="O36" s="15"/>
      <c r="P36" s="19"/>
    </row>
    <row r="37" spans="1:16" ht="24" customHeight="1" x14ac:dyDescent="0.15">
      <c r="A37" s="43"/>
      <c r="B37" s="9"/>
      <c r="C37" s="9"/>
      <c r="D37" s="14" t="s">
        <v>7</v>
      </c>
      <c r="E37" s="15">
        <v>40422000</v>
      </c>
      <c r="F37" s="15">
        <v>15700000</v>
      </c>
      <c r="G37" s="15">
        <v>10433018</v>
      </c>
      <c r="H37" s="15">
        <f>F37-G37</f>
        <v>5266982</v>
      </c>
      <c r="I37" s="15">
        <v>5266982</v>
      </c>
      <c r="J37" s="15">
        <v>3550826</v>
      </c>
      <c r="K37" s="15">
        <v>13746</v>
      </c>
      <c r="L37" s="15">
        <f>I37-K37</f>
        <v>5253236</v>
      </c>
      <c r="M37" s="15"/>
      <c r="N37" s="15">
        <v>24722000</v>
      </c>
      <c r="O37" s="15"/>
      <c r="P37" s="19"/>
    </row>
    <row r="38" spans="1:16" ht="24" customHeight="1" x14ac:dyDescent="0.15">
      <c r="A38" s="43"/>
      <c r="B38" s="12"/>
      <c r="C38" s="12"/>
      <c r="D38" s="13" t="s">
        <v>61</v>
      </c>
      <c r="E38" s="10">
        <f>SUM(E39:E41)</f>
        <v>0</v>
      </c>
      <c r="F38" s="10">
        <f t="shared" ref="F38:O38" si="18">SUM(F39:F41)</f>
        <v>0</v>
      </c>
      <c r="G38" s="10">
        <f t="shared" si="18"/>
        <v>0</v>
      </c>
      <c r="H38" s="10">
        <f t="shared" si="18"/>
        <v>0</v>
      </c>
      <c r="I38" s="10">
        <f t="shared" si="18"/>
        <v>0</v>
      </c>
      <c r="J38" s="10">
        <f t="shared" si="18"/>
        <v>0</v>
      </c>
      <c r="K38" s="10">
        <f t="shared" si="18"/>
        <v>0</v>
      </c>
      <c r="L38" s="10">
        <f t="shared" si="18"/>
        <v>0</v>
      </c>
      <c r="M38" s="10">
        <f t="shared" si="18"/>
        <v>0</v>
      </c>
      <c r="N38" s="10">
        <f t="shared" si="18"/>
        <v>0</v>
      </c>
      <c r="O38" s="10">
        <f t="shared" si="18"/>
        <v>0</v>
      </c>
      <c r="P38" s="13"/>
    </row>
    <row r="39" spans="1:16" ht="24" customHeight="1" x14ac:dyDescent="0.2">
      <c r="A39" s="43"/>
      <c r="B39" s="16" t="s">
        <v>17</v>
      </c>
      <c r="C39" s="17"/>
      <c r="D39" s="14" t="s">
        <v>54</v>
      </c>
      <c r="E39" s="15">
        <f t="shared" ref="E39:O41" si="19">E35-E31</f>
        <v>0</v>
      </c>
      <c r="F39" s="15">
        <f t="shared" si="19"/>
        <v>0</v>
      </c>
      <c r="G39" s="15">
        <f t="shared" si="19"/>
        <v>0</v>
      </c>
      <c r="H39" s="15">
        <f t="shared" si="19"/>
        <v>0</v>
      </c>
      <c r="I39" s="11">
        <f t="shared" si="19"/>
        <v>0</v>
      </c>
      <c r="J39" s="11">
        <f t="shared" si="19"/>
        <v>0</v>
      </c>
      <c r="K39" s="11">
        <f t="shared" si="19"/>
        <v>0</v>
      </c>
      <c r="L39" s="11">
        <f t="shared" si="19"/>
        <v>0</v>
      </c>
      <c r="M39" s="11">
        <f t="shared" si="19"/>
        <v>0</v>
      </c>
      <c r="N39" s="11">
        <f t="shared" si="19"/>
        <v>0</v>
      </c>
      <c r="O39" s="11">
        <f t="shared" si="19"/>
        <v>0</v>
      </c>
      <c r="P39" s="20"/>
    </row>
    <row r="40" spans="1:16" ht="24" customHeight="1" x14ac:dyDescent="0.2">
      <c r="A40" s="43"/>
      <c r="B40" s="17"/>
      <c r="C40" s="17"/>
      <c r="D40" s="14" t="s">
        <v>6</v>
      </c>
      <c r="E40" s="15">
        <f t="shared" si="19"/>
        <v>0</v>
      </c>
      <c r="F40" s="15">
        <f t="shared" si="19"/>
        <v>0</v>
      </c>
      <c r="G40" s="15">
        <f t="shared" si="19"/>
        <v>0</v>
      </c>
      <c r="H40" s="15">
        <f t="shared" si="19"/>
        <v>0</v>
      </c>
      <c r="I40" s="11">
        <f t="shared" si="19"/>
        <v>0</v>
      </c>
      <c r="J40" s="11">
        <f t="shared" si="19"/>
        <v>0</v>
      </c>
      <c r="K40" s="11">
        <f t="shared" si="19"/>
        <v>0</v>
      </c>
      <c r="L40" s="11">
        <f t="shared" si="19"/>
        <v>0</v>
      </c>
      <c r="M40" s="11">
        <f t="shared" si="19"/>
        <v>0</v>
      </c>
      <c r="N40" s="11">
        <f t="shared" si="19"/>
        <v>0</v>
      </c>
      <c r="O40" s="11">
        <f t="shared" si="19"/>
        <v>0</v>
      </c>
      <c r="P40" s="20"/>
    </row>
    <row r="41" spans="1:16" ht="24" customHeight="1" x14ac:dyDescent="0.2">
      <c r="A41" s="44"/>
      <c r="B41" s="18"/>
      <c r="C41" s="18"/>
      <c r="D41" s="14" t="s">
        <v>57</v>
      </c>
      <c r="E41" s="15">
        <f t="shared" si="19"/>
        <v>0</v>
      </c>
      <c r="F41" s="15">
        <f t="shared" si="19"/>
        <v>0</v>
      </c>
      <c r="G41" s="15">
        <f t="shared" si="19"/>
        <v>0</v>
      </c>
      <c r="H41" s="15">
        <f t="shared" si="19"/>
        <v>0</v>
      </c>
      <c r="I41" s="11">
        <f t="shared" si="19"/>
        <v>0</v>
      </c>
      <c r="J41" s="11">
        <f t="shared" si="19"/>
        <v>0</v>
      </c>
      <c r="K41" s="11">
        <f t="shared" si="19"/>
        <v>0</v>
      </c>
      <c r="L41" s="11">
        <f t="shared" si="19"/>
        <v>0</v>
      </c>
      <c r="M41" s="11">
        <f t="shared" si="19"/>
        <v>0</v>
      </c>
      <c r="N41" s="11">
        <f t="shared" si="19"/>
        <v>0</v>
      </c>
      <c r="O41" s="11">
        <f t="shared" si="19"/>
        <v>0</v>
      </c>
      <c r="P41" s="20"/>
    </row>
    <row r="42" spans="1:16" ht="24" customHeight="1" x14ac:dyDescent="0.15">
      <c r="A42" s="42" t="s">
        <v>62</v>
      </c>
      <c r="B42" s="12"/>
      <c r="C42" s="31" t="s">
        <v>63</v>
      </c>
      <c r="D42" s="13" t="s">
        <v>64</v>
      </c>
      <c r="E42" s="10">
        <f>SUM(E43:E45)</f>
        <v>18800000</v>
      </c>
      <c r="F42" s="10">
        <f t="shared" ref="F42:O42" si="20">SUM(F43:F45)</f>
        <v>2515000</v>
      </c>
      <c r="G42" s="10">
        <f t="shared" si="20"/>
        <v>2228900</v>
      </c>
      <c r="H42" s="10">
        <f t="shared" si="20"/>
        <v>286100</v>
      </c>
      <c r="I42" s="10">
        <f>SUM(I43:I45)</f>
        <v>3370100</v>
      </c>
      <c r="J42" s="10">
        <f t="shared" si="20"/>
        <v>0</v>
      </c>
      <c r="K42" s="10">
        <f t="shared" si="20"/>
        <v>0</v>
      </c>
      <c r="L42" s="10">
        <f t="shared" si="20"/>
        <v>1290998</v>
      </c>
      <c r="M42" s="10">
        <f t="shared" si="20"/>
        <v>8372000</v>
      </c>
      <c r="N42" s="10">
        <f t="shared" si="20"/>
        <v>4829000</v>
      </c>
      <c r="O42" s="10">
        <f t="shared" si="20"/>
        <v>0</v>
      </c>
      <c r="P42" s="13"/>
    </row>
    <row r="43" spans="1:16" ht="24" customHeight="1" x14ac:dyDescent="0.15">
      <c r="A43" s="43"/>
      <c r="B43" s="7" t="s">
        <v>22</v>
      </c>
      <c r="C43" s="32" t="s">
        <v>65</v>
      </c>
      <c r="D43" s="14" t="s">
        <v>5</v>
      </c>
      <c r="E43" s="15">
        <v>5454992</v>
      </c>
      <c r="F43" s="15"/>
      <c r="G43" s="15"/>
      <c r="H43" s="15">
        <f>F43-G43</f>
        <v>0</v>
      </c>
      <c r="I43" s="15">
        <v>1090998</v>
      </c>
      <c r="J43" s="15"/>
      <c r="K43" s="15"/>
      <c r="L43" s="15">
        <f>I43-K43</f>
        <v>1090998</v>
      </c>
      <c r="M43" s="15">
        <v>2727496</v>
      </c>
      <c r="N43" s="15">
        <v>1636498</v>
      </c>
      <c r="O43" s="15"/>
      <c r="P43" s="19"/>
    </row>
    <row r="44" spans="1:16" ht="24" customHeight="1" x14ac:dyDescent="0.15">
      <c r="A44" s="43"/>
      <c r="B44" s="8"/>
      <c r="C44" s="29" t="s">
        <v>66</v>
      </c>
      <c r="D44" s="14" t="s">
        <v>67</v>
      </c>
      <c r="E44" s="15">
        <v>3207542</v>
      </c>
      <c r="F44" s="15">
        <v>407500</v>
      </c>
      <c r="G44" s="15">
        <v>407500</v>
      </c>
      <c r="H44" s="15">
        <f>F44-G44</f>
        <v>0</v>
      </c>
      <c r="I44" s="15">
        <v>200000</v>
      </c>
      <c r="J44" s="15"/>
      <c r="K44" s="15"/>
      <c r="L44" s="15">
        <f>I44-K44</f>
        <v>200000</v>
      </c>
      <c r="M44" s="15">
        <v>1603771</v>
      </c>
      <c r="N44" s="15">
        <v>996271</v>
      </c>
      <c r="O44" s="15"/>
      <c r="P44" s="19"/>
    </row>
    <row r="45" spans="1:16" ht="24" customHeight="1" x14ac:dyDescent="0.15">
      <c r="A45" s="43"/>
      <c r="B45" s="9"/>
      <c r="C45" s="30" t="s">
        <v>68</v>
      </c>
      <c r="D45" s="14" t="s">
        <v>7</v>
      </c>
      <c r="E45" s="15">
        <v>10137466</v>
      </c>
      <c r="F45" s="15">
        <v>2107500</v>
      </c>
      <c r="G45" s="15">
        <v>1821400</v>
      </c>
      <c r="H45" s="15">
        <f>F45-G45</f>
        <v>286100</v>
      </c>
      <c r="I45" s="15">
        <v>2079102</v>
      </c>
      <c r="J45" s="15"/>
      <c r="K45" s="15"/>
      <c r="L45" s="15"/>
      <c r="M45" s="15">
        <v>4040733</v>
      </c>
      <c r="N45" s="15">
        <v>2196231</v>
      </c>
      <c r="O45" s="15"/>
      <c r="P45" s="19"/>
    </row>
    <row r="46" spans="1:16" ht="24" customHeight="1" x14ac:dyDescent="0.15">
      <c r="A46" s="43"/>
      <c r="B46" s="12"/>
      <c r="C46" s="31" t="s">
        <v>63</v>
      </c>
      <c r="D46" s="13" t="s">
        <v>64</v>
      </c>
      <c r="E46" s="10">
        <f>SUM(E47:E49)</f>
        <v>29800000</v>
      </c>
      <c r="F46" s="10">
        <f t="shared" ref="F46:O46" si="21">SUM(F47:F49)</f>
        <v>2515000</v>
      </c>
      <c r="G46" s="10">
        <f t="shared" si="21"/>
        <v>2228900</v>
      </c>
      <c r="H46" s="10">
        <f t="shared" si="21"/>
        <v>286100</v>
      </c>
      <c r="I46" s="10">
        <f t="shared" si="21"/>
        <v>4981827</v>
      </c>
      <c r="J46" s="10">
        <f t="shared" si="21"/>
        <v>1316722</v>
      </c>
      <c r="K46" s="10">
        <f t="shared" si="21"/>
        <v>1316722</v>
      </c>
      <c r="L46" s="10">
        <f t="shared" si="21"/>
        <v>3665105</v>
      </c>
      <c r="M46" s="10">
        <f t="shared" si="21"/>
        <v>15380000</v>
      </c>
      <c r="N46" s="10">
        <f t="shared" si="21"/>
        <v>7209272</v>
      </c>
      <c r="O46" s="10">
        <f t="shared" si="21"/>
        <v>0</v>
      </c>
      <c r="P46" s="13"/>
    </row>
    <row r="47" spans="1:16" ht="24" customHeight="1" x14ac:dyDescent="0.15">
      <c r="A47" s="43"/>
      <c r="B47" s="8" t="s">
        <v>69</v>
      </c>
      <c r="C47" s="32" t="s">
        <v>70</v>
      </c>
      <c r="D47" s="14" t="s">
        <v>5</v>
      </c>
      <c r="E47" s="15">
        <v>6921360</v>
      </c>
      <c r="F47" s="15"/>
      <c r="G47" s="15"/>
      <c r="H47" s="15">
        <f>F47-G47</f>
        <v>0</v>
      </c>
      <c r="I47" s="15"/>
      <c r="J47" s="15"/>
      <c r="K47" s="15"/>
      <c r="L47" s="15">
        <f>I47-K47</f>
        <v>0</v>
      </c>
      <c r="M47" s="15">
        <v>4844952</v>
      </c>
      <c r="N47" s="15">
        <v>2076408</v>
      </c>
      <c r="O47" s="15"/>
      <c r="P47" s="19"/>
    </row>
    <row r="48" spans="1:16" ht="24" customHeight="1" x14ac:dyDescent="0.15">
      <c r="A48" s="43"/>
      <c r="B48" s="8"/>
      <c r="C48" s="29" t="s">
        <v>71</v>
      </c>
      <c r="D48" s="14" t="s">
        <v>6</v>
      </c>
      <c r="E48" s="15">
        <v>3247715</v>
      </c>
      <c r="F48" s="15">
        <v>407500</v>
      </c>
      <c r="G48" s="15">
        <v>407500</v>
      </c>
      <c r="H48" s="15">
        <f>F48-G48</f>
        <v>0</v>
      </c>
      <c r="I48" s="15"/>
      <c r="J48" s="15"/>
      <c r="K48" s="15"/>
      <c r="L48" s="15">
        <f>I48-K48</f>
        <v>0</v>
      </c>
      <c r="M48" s="15">
        <v>1865901</v>
      </c>
      <c r="N48" s="15">
        <v>974314</v>
      </c>
      <c r="O48" s="15"/>
      <c r="P48" s="19"/>
    </row>
    <row r="49" spans="1:16" ht="24" customHeight="1" x14ac:dyDescent="0.15">
      <c r="A49" s="43"/>
      <c r="B49" s="9"/>
      <c r="C49" s="30" t="s">
        <v>72</v>
      </c>
      <c r="D49" s="14" t="s">
        <v>73</v>
      </c>
      <c r="E49" s="15">
        <v>19630925</v>
      </c>
      <c r="F49" s="15">
        <v>2107500</v>
      </c>
      <c r="G49" s="15">
        <v>1821400</v>
      </c>
      <c r="H49" s="15">
        <f>F49-G49</f>
        <v>286100</v>
      </c>
      <c r="I49" s="15">
        <v>4981827</v>
      </c>
      <c r="J49" s="15">
        <v>1316722</v>
      </c>
      <c r="K49" s="15">
        <v>1316722</v>
      </c>
      <c r="L49" s="15">
        <f>I49-K49</f>
        <v>3665105</v>
      </c>
      <c r="M49" s="15">
        <v>8669147</v>
      </c>
      <c r="N49" s="15">
        <v>4158550</v>
      </c>
      <c r="O49" s="15"/>
      <c r="P49" s="19"/>
    </row>
    <row r="50" spans="1:16" ht="24" customHeight="1" x14ac:dyDescent="0.15">
      <c r="A50" s="43"/>
      <c r="B50" s="12"/>
      <c r="C50" s="33" t="s">
        <v>74</v>
      </c>
      <c r="D50" s="13" t="s">
        <v>75</v>
      </c>
      <c r="E50" s="10">
        <f>SUM(E51:E53)</f>
        <v>11000000</v>
      </c>
      <c r="F50" s="10">
        <f t="shared" ref="F50:O50" si="22">SUM(F51:F53)</f>
        <v>0</v>
      </c>
      <c r="G50" s="10">
        <f t="shared" si="22"/>
        <v>0</v>
      </c>
      <c r="H50" s="10">
        <f t="shared" si="22"/>
        <v>0</v>
      </c>
      <c r="I50" s="10">
        <f t="shared" si="22"/>
        <v>1611727</v>
      </c>
      <c r="J50" s="10">
        <f t="shared" si="22"/>
        <v>1316722</v>
      </c>
      <c r="K50" s="10">
        <f t="shared" si="22"/>
        <v>1316722</v>
      </c>
      <c r="L50" s="10">
        <f t="shared" si="22"/>
        <v>2374107</v>
      </c>
      <c r="M50" s="10">
        <f t="shared" si="22"/>
        <v>7008000</v>
      </c>
      <c r="N50" s="10">
        <f t="shared" si="22"/>
        <v>2380272</v>
      </c>
      <c r="O50" s="10">
        <f t="shared" si="22"/>
        <v>0</v>
      </c>
      <c r="P50" s="13"/>
    </row>
    <row r="51" spans="1:16" ht="24" customHeight="1" x14ac:dyDescent="0.2">
      <c r="A51" s="43"/>
      <c r="B51" s="16" t="s">
        <v>76</v>
      </c>
      <c r="C51" s="34" t="s">
        <v>77</v>
      </c>
      <c r="D51" s="14" t="s">
        <v>78</v>
      </c>
      <c r="E51" s="15">
        <f t="shared" ref="E51:O53" si="23">E47-E43</f>
        <v>1466368</v>
      </c>
      <c r="F51" s="15">
        <f t="shared" si="23"/>
        <v>0</v>
      </c>
      <c r="G51" s="15">
        <f t="shared" si="23"/>
        <v>0</v>
      </c>
      <c r="H51" s="15">
        <f t="shared" si="23"/>
        <v>0</v>
      </c>
      <c r="I51" s="11">
        <f t="shared" si="23"/>
        <v>-1090998</v>
      </c>
      <c r="J51" s="11">
        <f t="shared" si="23"/>
        <v>0</v>
      </c>
      <c r="K51" s="11">
        <f t="shared" si="23"/>
        <v>0</v>
      </c>
      <c r="L51" s="11">
        <f t="shared" si="23"/>
        <v>-1090998</v>
      </c>
      <c r="M51" s="11">
        <f t="shared" si="23"/>
        <v>2117456</v>
      </c>
      <c r="N51" s="11">
        <f t="shared" si="23"/>
        <v>439910</v>
      </c>
      <c r="O51" s="11">
        <f t="shared" si="23"/>
        <v>0</v>
      </c>
      <c r="P51" s="20"/>
    </row>
    <row r="52" spans="1:16" ht="24" customHeight="1" x14ac:dyDescent="0.2">
      <c r="A52" s="43"/>
      <c r="B52" s="17"/>
      <c r="C52" s="34" t="s">
        <v>79</v>
      </c>
      <c r="D52" s="14" t="s">
        <v>80</v>
      </c>
      <c r="E52" s="15">
        <f t="shared" si="23"/>
        <v>40173</v>
      </c>
      <c r="F52" s="15">
        <f t="shared" si="23"/>
        <v>0</v>
      </c>
      <c r="G52" s="15">
        <f t="shared" si="23"/>
        <v>0</v>
      </c>
      <c r="H52" s="15">
        <f t="shared" si="23"/>
        <v>0</v>
      </c>
      <c r="I52" s="11">
        <f t="shared" si="23"/>
        <v>-200000</v>
      </c>
      <c r="J52" s="11">
        <f t="shared" si="23"/>
        <v>0</v>
      </c>
      <c r="K52" s="11">
        <f t="shared" si="23"/>
        <v>0</v>
      </c>
      <c r="L52" s="11">
        <f t="shared" si="23"/>
        <v>-200000</v>
      </c>
      <c r="M52" s="11">
        <f t="shared" si="23"/>
        <v>262130</v>
      </c>
      <c r="N52" s="11">
        <f t="shared" si="23"/>
        <v>-21957</v>
      </c>
      <c r="O52" s="11">
        <f t="shared" si="23"/>
        <v>0</v>
      </c>
      <c r="P52" s="20"/>
    </row>
    <row r="53" spans="1:16" ht="24" customHeight="1" x14ac:dyDescent="0.2">
      <c r="A53" s="44"/>
      <c r="B53" s="18"/>
      <c r="C53" s="35"/>
      <c r="D53" s="14" t="s">
        <v>73</v>
      </c>
      <c r="E53" s="15">
        <f t="shared" si="23"/>
        <v>9493459</v>
      </c>
      <c r="F53" s="15">
        <f t="shared" si="23"/>
        <v>0</v>
      </c>
      <c r="G53" s="15">
        <f t="shared" si="23"/>
        <v>0</v>
      </c>
      <c r="H53" s="15">
        <f t="shared" si="23"/>
        <v>0</v>
      </c>
      <c r="I53" s="11">
        <f t="shared" si="23"/>
        <v>2902725</v>
      </c>
      <c r="J53" s="11">
        <f t="shared" si="23"/>
        <v>1316722</v>
      </c>
      <c r="K53" s="11">
        <f t="shared" si="23"/>
        <v>1316722</v>
      </c>
      <c r="L53" s="11">
        <f t="shared" si="23"/>
        <v>3665105</v>
      </c>
      <c r="M53" s="11">
        <f t="shared" si="23"/>
        <v>4628414</v>
      </c>
      <c r="N53" s="11">
        <f t="shared" si="23"/>
        <v>1962319</v>
      </c>
      <c r="O53" s="11">
        <f t="shared" si="23"/>
        <v>0</v>
      </c>
      <c r="P53" s="20"/>
    </row>
    <row r="54" spans="1:16" ht="24" customHeight="1" x14ac:dyDescent="0.15">
      <c r="A54" s="42" t="s">
        <v>94</v>
      </c>
      <c r="B54" s="12"/>
      <c r="C54" s="31" t="s">
        <v>81</v>
      </c>
      <c r="D54" s="13" t="s">
        <v>82</v>
      </c>
      <c r="E54" s="10">
        <f>SUM(E55:E57)</f>
        <v>7000000</v>
      </c>
      <c r="F54" s="10">
        <f t="shared" ref="F54:O54" si="24">SUM(F55:F57)</f>
        <v>1400000</v>
      </c>
      <c r="G54" s="10">
        <f t="shared" si="24"/>
        <v>167840</v>
      </c>
      <c r="H54" s="10">
        <f t="shared" si="24"/>
        <v>1232160</v>
      </c>
      <c r="I54" s="10">
        <f>SUM(I55:I57)</f>
        <v>3332160</v>
      </c>
      <c r="J54" s="10">
        <f t="shared" si="24"/>
        <v>1167214.47</v>
      </c>
      <c r="K54" s="10">
        <f t="shared" si="24"/>
        <v>1167214.3400000001</v>
      </c>
      <c r="L54" s="10">
        <f t="shared" si="24"/>
        <v>2164945.66</v>
      </c>
      <c r="M54" s="10">
        <f t="shared" si="24"/>
        <v>2100000</v>
      </c>
      <c r="N54" s="10">
        <f t="shared" si="24"/>
        <v>1400000</v>
      </c>
      <c r="O54" s="10">
        <f t="shared" si="24"/>
        <v>0</v>
      </c>
      <c r="P54" s="13"/>
    </row>
    <row r="55" spans="1:16" ht="24" customHeight="1" x14ac:dyDescent="0.15">
      <c r="A55" s="43"/>
      <c r="B55" s="7" t="s">
        <v>22</v>
      </c>
      <c r="C55" s="29" t="s">
        <v>83</v>
      </c>
      <c r="D55" s="14" t="s">
        <v>5</v>
      </c>
      <c r="E55" s="15">
        <v>4900000</v>
      </c>
      <c r="F55" s="15">
        <v>980000</v>
      </c>
      <c r="G55" s="15">
        <v>117488</v>
      </c>
      <c r="H55" s="15">
        <f>F55-G55</f>
        <v>862512</v>
      </c>
      <c r="I55" s="15">
        <v>2332512</v>
      </c>
      <c r="J55" s="15">
        <v>817050.13</v>
      </c>
      <c r="K55" s="15">
        <v>817050</v>
      </c>
      <c r="L55" s="15">
        <f>I55-K55</f>
        <v>1515462</v>
      </c>
      <c r="M55" s="15">
        <v>1470000</v>
      </c>
      <c r="N55" s="15">
        <v>980000</v>
      </c>
      <c r="O55" s="15">
        <v>0</v>
      </c>
      <c r="P55" s="19"/>
    </row>
    <row r="56" spans="1:16" ht="24" customHeight="1" x14ac:dyDescent="0.15">
      <c r="A56" s="43"/>
      <c r="B56" s="8"/>
      <c r="C56" s="29" t="s">
        <v>84</v>
      </c>
      <c r="D56" s="14" t="s">
        <v>85</v>
      </c>
      <c r="E56" s="15">
        <v>0</v>
      </c>
      <c r="F56" s="15">
        <v>0</v>
      </c>
      <c r="G56" s="15">
        <v>0</v>
      </c>
      <c r="H56" s="15">
        <f>F56-G56</f>
        <v>0</v>
      </c>
      <c r="I56" s="15">
        <v>0</v>
      </c>
      <c r="J56" s="15">
        <v>0</v>
      </c>
      <c r="K56" s="15">
        <v>0</v>
      </c>
      <c r="L56" s="15">
        <f>I56-K56</f>
        <v>0</v>
      </c>
      <c r="M56" s="15">
        <v>0</v>
      </c>
      <c r="N56" s="15">
        <v>0</v>
      </c>
      <c r="O56" s="15">
        <v>0</v>
      </c>
      <c r="P56" s="19"/>
    </row>
    <row r="57" spans="1:16" ht="24" customHeight="1" x14ac:dyDescent="0.15">
      <c r="A57" s="43"/>
      <c r="B57" s="9"/>
      <c r="C57" s="30" t="s">
        <v>86</v>
      </c>
      <c r="D57" s="14" t="s">
        <v>87</v>
      </c>
      <c r="E57" s="15">
        <v>2100000</v>
      </c>
      <c r="F57" s="15">
        <v>420000</v>
      </c>
      <c r="G57" s="15">
        <v>50352</v>
      </c>
      <c r="H57" s="15">
        <f>F57-G57</f>
        <v>369648</v>
      </c>
      <c r="I57" s="15">
        <v>999648</v>
      </c>
      <c r="J57" s="15">
        <v>350164.34</v>
      </c>
      <c r="K57" s="15">
        <v>350164.34</v>
      </c>
      <c r="L57" s="15">
        <f>I57-K57</f>
        <v>649483.65999999992</v>
      </c>
      <c r="M57" s="15">
        <v>630000</v>
      </c>
      <c r="N57" s="15">
        <v>420000</v>
      </c>
      <c r="O57" s="15">
        <v>0</v>
      </c>
      <c r="P57" s="19"/>
    </row>
    <row r="58" spans="1:16" ht="24" customHeight="1" x14ac:dyDescent="0.15">
      <c r="A58" s="42" t="s">
        <v>88</v>
      </c>
      <c r="B58" s="12" t="s">
        <v>89</v>
      </c>
      <c r="C58" s="31" t="s">
        <v>90</v>
      </c>
      <c r="D58" s="13" t="s">
        <v>4</v>
      </c>
      <c r="E58" s="10">
        <f>SUM(E59:E61)</f>
        <v>1750000</v>
      </c>
      <c r="F58" s="10">
        <f t="shared" ref="F58:O58" si="25">SUM(F59:F61)</f>
        <v>310000</v>
      </c>
      <c r="G58" s="10">
        <f t="shared" si="25"/>
        <v>79622</v>
      </c>
      <c r="H58" s="10">
        <f t="shared" si="25"/>
        <v>230378</v>
      </c>
      <c r="I58" s="10">
        <v>520378</v>
      </c>
      <c r="J58" s="10">
        <f t="shared" si="25"/>
        <v>244556</v>
      </c>
      <c r="K58" s="10">
        <f t="shared" si="25"/>
        <v>211156</v>
      </c>
      <c r="L58" s="10">
        <f t="shared" si="25"/>
        <v>309222</v>
      </c>
      <c r="M58" s="10">
        <f t="shared" si="25"/>
        <v>350000</v>
      </c>
      <c r="N58" s="10">
        <f t="shared" si="25"/>
        <v>350000</v>
      </c>
      <c r="O58" s="10">
        <f t="shared" si="25"/>
        <v>450000</v>
      </c>
      <c r="P58" s="13"/>
    </row>
    <row r="59" spans="1:16" ht="24" customHeight="1" x14ac:dyDescent="0.15">
      <c r="A59" s="43"/>
      <c r="B59" s="7"/>
      <c r="C59" s="29" t="s">
        <v>91</v>
      </c>
      <c r="D59" s="14" t="s">
        <v>5</v>
      </c>
      <c r="E59" s="15">
        <v>1225000</v>
      </c>
      <c r="F59" s="15">
        <v>217000</v>
      </c>
      <c r="G59" s="15">
        <v>55736</v>
      </c>
      <c r="H59" s="15">
        <v>161264</v>
      </c>
      <c r="I59" s="15">
        <v>364265</v>
      </c>
      <c r="J59" s="15">
        <v>171189</v>
      </c>
      <c r="K59" s="15">
        <v>147809</v>
      </c>
      <c r="L59" s="15">
        <f>I59-K59</f>
        <v>216456</v>
      </c>
      <c r="M59" s="15">
        <v>245000</v>
      </c>
      <c r="N59" s="15">
        <v>245000</v>
      </c>
      <c r="O59" s="15">
        <v>315000</v>
      </c>
      <c r="P59" s="19"/>
    </row>
    <row r="60" spans="1:16" ht="24" customHeight="1" x14ac:dyDescent="0.15">
      <c r="A60" s="43"/>
      <c r="B60" s="8"/>
      <c r="C60" s="29" t="s">
        <v>92</v>
      </c>
      <c r="D60" s="14" t="s">
        <v>6</v>
      </c>
      <c r="E60" s="15">
        <v>0</v>
      </c>
      <c r="F60" s="15">
        <v>0</v>
      </c>
      <c r="G60" s="15">
        <v>0</v>
      </c>
      <c r="H60" s="15">
        <f>F60-G60</f>
        <v>0</v>
      </c>
      <c r="I60" s="15">
        <v>0</v>
      </c>
      <c r="J60" s="15">
        <v>0</v>
      </c>
      <c r="K60" s="15">
        <v>0</v>
      </c>
      <c r="L60" s="15">
        <f t="shared" ref="L60:L61" si="26">I60-K60</f>
        <v>0</v>
      </c>
      <c r="M60" s="15">
        <v>0</v>
      </c>
      <c r="N60" s="15">
        <v>0</v>
      </c>
      <c r="O60" s="15">
        <v>0</v>
      </c>
      <c r="P60" s="19"/>
    </row>
    <row r="61" spans="1:16" ht="24" customHeight="1" x14ac:dyDescent="0.15">
      <c r="A61" s="44"/>
      <c r="B61" s="9"/>
      <c r="C61" s="30" t="s">
        <v>93</v>
      </c>
      <c r="D61" s="14" t="s">
        <v>7</v>
      </c>
      <c r="E61" s="15">
        <v>525000</v>
      </c>
      <c r="F61" s="15">
        <v>93000</v>
      </c>
      <c r="G61" s="15">
        <v>23886</v>
      </c>
      <c r="H61" s="15">
        <f>F61-G61</f>
        <v>69114</v>
      </c>
      <c r="I61" s="15">
        <v>156113</v>
      </c>
      <c r="J61" s="15">
        <v>73367</v>
      </c>
      <c r="K61" s="15">
        <v>63347</v>
      </c>
      <c r="L61" s="15">
        <f t="shared" si="26"/>
        <v>92766</v>
      </c>
      <c r="M61" s="15">
        <v>105000</v>
      </c>
      <c r="N61" s="15">
        <v>105000</v>
      </c>
      <c r="O61" s="15">
        <v>135000</v>
      </c>
      <c r="P61" s="19"/>
    </row>
    <row r="62" spans="1:16" ht="24.75" customHeight="1" x14ac:dyDescent="0.15"/>
    <row r="63" spans="1:16" ht="24.75" customHeight="1" x14ac:dyDescent="0.15"/>
    <row r="64" spans="1:16" ht="24.75" customHeight="1" x14ac:dyDescent="0.15"/>
    <row r="65" ht="24.75" customHeight="1" x14ac:dyDescent="0.15"/>
    <row r="66" ht="24.75" customHeight="1" x14ac:dyDescent="0.15"/>
    <row r="67" ht="24.75" customHeight="1" x14ac:dyDescent="0.15"/>
    <row r="68" ht="24.75" customHeight="1" x14ac:dyDescent="0.15"/>
    <row r="69" ht="24.75" customHeight="1" x14ac:dyDescent="0.15"/>
    <row r="70" ht="24.75" customHeight="1" x14ac:dyDescent="0.15"/>
    <row r="71" ht="24.75" customHeight="1" x14ac:dyDescent="0.15"/>
    <row r="72" ht="24.75" customHeight="1" x14ac:dyDescent="0.15"/>
    <row r="73" ht="24.75" customHeight="1" x14ac:dyDescent="0.15"/>
    <row r="74" ht="24.75" customHeight="1" x14ac:dyDescent="0.15"/>
    <row r="75" ht="24.75" customHeight="1" x14ac:dyDescent="0.15"/>
    <row r="76" ht="24.75" customHeight="1" x14ac:dyDescent="0.15"/>
    <row r="77" ht="24.75" customHeight="1" x14ac:dyDescent="0.15"/>
    <row r="78" ht="24.75" customHeight="1" x14ac:dyDescent="0.15"/>
    <row r="79" ht="24.75" customHeight="1" x14ac:dyDescent="0.15"/>
    <row r="80" ht="24.75" customHeight="1" x14ac:dyDescent="0.15"/>
    <row r="81" ht="24.75" customHeight="1" x14ac:dyDescent="0.15"/>
    <row r="82" ht="24.75" customHeight="1" x14ac:dyDescent="0.15"/>
    <row r="83" ht="24.75" customHeight="1" x14ac:dyDescent="0.15"/>
    <row r="84" ht="24.75" customHeight="1" x14ac:dyDescent="0.15"/>
    <row r="85" ht="24.75" customHeight="1" x14ac:dyDescent="0.15"/>
    <row r="86" ht="24.75" customHeight="1" x14ac:dyDescent="0.15"/>
    <row r="87" ht="24.75" customHeight="1" x14ac:dyDescent="0.15"/>
    <row r="88" ht="24.75" customHeight="1" x14ac:dyDescent="0.15"/>
    <row r="89" ht="24.75" customHeight="1" x14ac:dyDescent="0.15"/>
    <row r="90" ht="24.75" customHeight="1" x14ac:dyDescent="0.15"/>
    <row r="91" ht="24.75" customHeight="1" x14ac:dyDescent="0.15"/>
    <row r="92" ht="24.75" customHeight="1" x14ac:dyDescent="0.15"/>
    <row r="93" ht="24.75" customHeight="1" x14ac:dyDescent="0.15"/>
    <row r="94" ht="24.75" customHeight="1" x14ac:dyDescent="0.15"/>
    <row r="95" ht="24.75" customHeight="1" x14ac:dyDescent="0.15"/>
    <row r="96" ht="24.7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.75" customHeight="1" x14ac:dyDescent="0.15"/>
    <row r="105" ht="24.75" customHeight="1" x14ac:dyDescent="0.15"/>
    <row r="106" ht="24.75" customHeight="1" x14ac:dyDescent="0.15"/>
    <row r="107" ht="24.75" customHeight="1" x14ac:dyDescent="0.15"/>
    <row r="108" ht="24.75" customHeight="1" x14ac:dyDescent="0.15"/>
    <row r="109" ht="24.75" customHeight="1" x14ac:dyDescent="0.15"/>
    <row r="110" ht="24.75" customHeight="1" x14ac:dyDescent="0.15"/>
    <row r="111" ht="24.75" customHeight="1" x14ac:dyDescent="0.15"/>
    <row r="112" ht="24.75" customHeight="1" x14ac:dyDescent="0.15"/>
    <row r="113" ht="24.75" customHeight="1" x14ac:dyDescent="0.15"/>
    <row r="114" ht="24.75" customHeight="1" x14ac:dyDescent="0.15"/>
    <row r="115" ht="24.75" customHeight="1" x14ac:dyDescent="0.15"/>
    <row r="116" ht="24.75" customHeight="1" x14ac:dyDescent="0.15"/>
    <row r="117" ht="24.75" customHeight="1" x14ac:dyDescent="0.15"/>
    <row r="118" ht="24.75" customHeight="1" x14ac:dyDescent="0.15"/>
    <row r="119" ht="24.75" customHeight="1" x14ac:dyDescent="0.15"/>
    <row r="120" ht="24.75" customHeight="1" x14ac:dyDescent="0.15"/>
    <row r="121" ht="24.75" customHeight="1" x14ac:dyDescent="0.15"/>
    <row r="122" ht="24.75" customHeight="1" x14ac:dyDescent="0.15"/>
    <row r="123" ht="24.75" customHeight="1" x14ac:dyDescent="0.15"/>
    <row r="124" ht="24.75" customHeight="1" x14ac:dyDescent="0.15"/>
    <row r="125" ht="24.75" customHeight="1" x14ac:dyDescent="0.15"/>
    <row r="126" ht="24.75" customHeight="1" x14ac:dyDescent="0.15"/>
    <row r="127" ht="24.75" customHeight="1" x14ac:dyDescent="0.15"/>
    <row r="128" ht="24.75" customHeight="1" x14ac:dyDescent="0.15"/>
    <row r="129" ht="24.75" customHeight="1" x14ac:dyDescent="0.15"/>
    <row r="130" ht="24.75" customHeight="1" x14ac:dyDescent="0.15"/>
    <row r="131" ht="24.75" customHeight="1" x14ac:dyDescent="0.15"/>
    <row r="132" ht="24.75" customHeight="1" x14ac:dyDescent="0.15"/>
    <row r="133" ht="24.75" customHeight="1" x14ac:dyDescent="0.15"/>
    <row r="134" ht="24.75" customHeight="1" x14ac:dyDescent="0.15"/>
    <row r="135" ht="24.75" customHeight="1" x14ac:dyDescent="0.15"/>
    <row r="136" ht="24.75" customHeight="1" x14ac:dyDescent="0.15"/>
    <row r="137" ht="24.75" customHeight="1" x14ac:dyDescent="0.15"/>
    <row r="138" ht="24.75" customHeight="1" x14ac:dyDescent="0.15"/>
    <row r="139" ht="24.75" customHeight="1" x14ac:dyDescent="0.15"/>
    <row r="140" ht="24.75" customHeight="1" x14ac:dyDescent="0.15"/>
    <row r="141" ht="24.75" customHeight="1" x14ac:dyDescent="0.15"/>
    <row r="142" ht="24.75" customHeight="1" x14ac:dyDescent="0.15"/>
    <row r="143" ht="24.75" customHeight="1" x14ac:dyDescent="0.15"/>
    <row r="144" ht="24.75" customHeight="1" x14ac:dyDescent="0.15"/>
    <row r="145" ht="24.75" customHeight="1" x14ac:dyDescent="0.15"/>
    <row r="146" ht="24.75" customHeight="1" x14ac:dyDescent="0.15"/>
    <row r="147" ht="24.75" customHeight="1" x14ac:dyDescent="0.15"/>
    <row r="148" ht="24.75" customHeight="1" x14ac:dyDescent="0.15"/>
    <row r="149" ht="24.75" customHeight="1" x14ac:dyDescent="0.15"/>
    <row r="150" ht="24.75" customHeight="1" x14ac:dyDescent="0.15"/>
    <row r="151" ht="24.75" customHeight="1" x14ac:dyDescent="0.15"/>
    <row r="152" ht="24.75" customHeight="1" x14ac:dyDescent="0.15"/>
    <row r="153" ht="24.75" customHeight="1" x14ac:dyDescent="0.15"/>
    <row r="154" ht="24.75" customHeight="1" x14ac:dyDescent="0.15"/>
    <row r="155" ht="24.75" customHeight="1" x14ac:dyDescent="0.15"/>
    <row r="156" ht="24.75" customHeight="1" x14ac:dyDescent="0.15"/>
    <row r="157" ht="24.75" customHeight="1" x14ac:dyDescent="0.15"/>
    <row r="158" ht="24.75" customHeight="1" x14ac:dyDescent="0.15"/>
    <row r="159" ht="24.75" customHeight="1" x14ac:dyDescent="0.15"/>
    <row r="160" ht="24.75" customHeight="1" x14ac:dyDescent="0.15"/>
    <row r="161" ht="24.75" customHeight="1" x14ac:dyDescent="0.15"/>
  </sheetData>
  <mergeCells count="18">
    <mergeCell ref="A18:A29"/>
    <mergeCell ref="A30:A41"/>
    <mergeCell ref="A42:A53"/>
    <mergeCell ref="A54:A57"/>
    <mergeCell ref="A58:A61"/>
    <mergeCell ref="A6:A17"/>
    <mergeCell ref="O4:O5"/>
    <mergeCell ref="P4:P5"/>
    <mergeCell ref="A1:P1"/>
    <mergeCell ref="A4:A5"/>
    <mergeCell ref="B4:B5"/>
    <mergeCell ref="C4:C5"/>
    <mergeCell ref="D4:D5"/>
    <mergeCell ref="E4:E5"/>
    <mergeCell ref="F4:H4"/>
    <mergeCell ref="I4:L4"/>
    <mergeCell ref="M4:M5"/>
    <mergeCell ref="N4:N5"/>
  </mergeCells>
  <phoneticPr fontId="2" type="noConversion"/>
  <printOptions horizontalCentered="1"/>
  <pageMargins left="0.27559055118110237" right="0.27559055118110237" top="0.59055118110236227" bottom="0.51181102362204722" header="0.51181102362204722" footer="0.51181102362204722"/>
  <pageSetup paperSize="9" scale="70" orientation="landscape" r:id="rId1"/>
  <headerFooter alignWithMargins="0"/>
  <colBreaks count="1" manualBreakCount="1">
    <brk id="16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계속비사업조서</vt:lpstr>
      <vt:lpstr>계속비사업조서!Print_Area</vt:lpstr>
      <vt:lpstr>계속비사업조서!Print_Titles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GH-BU02</cp:lastModifiedBy>
  <cp:lastPrinted>2022-11-14T07:16:06Z</cp:lastPrinted>
  <dcterms:created xsi:type="dcterms:W3CDTF">2017-11-01T08:42:38Z</dcterms:created>
  <dcterms:modified xsi:type="dcterms:W3CDTF">2022-11-14T07:45:50Z</dcterms:modified>
</cp:coreProperties>
</file>